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firstSheet="9" activeTab="14"/>
  </bookViews>
  <sheets>
    <sheet name="31_byt_vystavba" sheetId="24" r:id="rId1"/>
    <sheet name="32_SEZ_KHK" sheetId="25" r:id="rId2"/>
    <sheet name="33_SEZ_LK" sheetId="26" r:id="rId3"/>
    <sheet name="34_zdroje_znec" sheetId="27" r:id="rId4"/>
    <sheet name="35_kanal_PRVK" sheetId="28" r:id="rId5"/>
    <sheet name="36_pozemky_1995" sheetId="29" r:id="rId6"/>
    <sheet name="37_pozemky_2001" sheetId="30" r:id="rId7"/>
    <sheet name="38_pozemky_2012" sheetId="31" r:id="rId8"/>
    <sheet name="39_pozemky_2013" sheetId="32" r:id="rId9"/>
    <sheet name="40_pozemky_1995_2013" sheetId="33" r:id="rId10"/>
    <sheet name="41_spolky" sheetId="34" r:id="rId11"/>
    <sheet name="42_kult_zar" sheetId="35" r:id="rId12"/>
    <sheet name="43_sport_org" sheetId="36" r:id="rId13"/>
    <sheet name="44_soc_zdr" sheetId="37" r:id="rId14"/>
    <sheet name="45_registr_soc_sluzeb" sheetId="38" r:id="rId15"/>
  </sheets>
  <calcPr calcId="145621"/>
</workbook>
</file>

<file path=xl/calcChain.xml><?xml version="1.0" encoding="utf-8"?>
<calcChain xmlns="http://schemas.openxmlformats.org/spreadsheetml/2006/main">
  <c r="Z52" i="32" l="1"/>
  <c r="Y52" i="32"/>
  <c r="X52" i="32"/>
  <c r="W52" i="32"/>
  <c r="V52" i="32"/>
  <c r="U52" i="32"/>
  <c r="T52" i="32"/>
  <c r="S52" i="32"/>
  <c r="R52" i="32"/>
  <c r="Q52" i="32"/>
  <c r="P52" i="32"/>
  <c r="O52" i="32"/>
  <c r="Z51" i="32"/>
  <c r="Y51" i="32"/>
  <c r="X51" i="32"/>
  <c r="W51" i="32"/>
  <c r="V51" i="32"/>
  <c r="U51" i="32"/>
  <c r="T51" i="32"/>
  <c r="S51" i="32"/>
  <c r="R51" i="32"/>
  <c r="Q51" i="32"/>
  <c r="P51" i="32"/>
  <c r="O51" i="32"/>
  <c r="Z50" i="32"/>
  <c r="Y50" i="32"/>
  <c r="X50" i="32"/>
  <c r="W50" i="32"/>
  <c r="V50" i="32"/>
  <c r="U50" i="32"/>
  <c r="T50" i="32"/>
  <c r="S50" i="32"/>
  <c r="R50" i="32"/>
  <c r="Q50" i="32"/>
  <c r="P50" i="32"/>
  <c r="O50" i="32"/>
  <c r="Z49" i="32"/>
  <c r="Y49" i="32"/>
  <c r="X49" i="32"/>
  <c r="W49" i="32"/>
  <c r="V49" i="32"/>
  <c r="U49" i="32"/>
  <c r="T49" i="32"/>
  <c r="S49" i="32"/>
  <c r="R49" i="32"/>
  <c r="Q49" i="32"/>
  <c r="P49" i="32"/>
  <c r="O49" i="32"/>
  <c r="N48" i="32"/>
  <c r="Z48" i="32" s="1"/>
  <c r="M48" i="32"/>
  <c r="Y48" i="32" s="1"/>
  <c r="L48" i="32"/>
  <c r="X48" i="32" s="1"/>
  <c r="K48" i="32"/>
  <c r="W48" i="32" s="1"/>
  <c r="J48" i="32"/>
  <c r="V48" i="32" s="1"/>
  <c r="I48" i="32"/>
  <c r="U48" i="32" s="1"/>
  <c r="H48" i="32"/>
  <c r="T48" i="32" s="1"/>
  <c r="G48" i="32"/>
  <c r="S48" i="32" s="1"/>
  <c r="D48" i="32"/>
  <c r="P48" i="32" s="1"/>
  <c r="C48" i="32"/>
  <c r="O48" i="32" s="1"/>
  <c r="B48" i="32"/>
  <c r="R48" i="32" s="1"/>
  <c r="N47" i="32"/>
  <c r="Z47" i="32" s="1"/>
  <c r="M47" i="32"/>
  <c r="Y47" i="32" s="1"/>
  <c r="L47" i="32"/>
  <c r="X47" i="32" s="1"/>
  <c r="K47" i="32"/>
  <c r="W47" i="32" s="1"/>
  <c r="J47" i="32"/>
  <c r="V47" i="32" s="1"/>
  <c r="I47" i="32"/>
  <c r="U47" i="32" s="1"/>
  <c r="H47" i="32"/>
  <c r="T47" i="32" s="1"/>
  <c r="G47" i="32"/>
  <c r="S47" i="32" s="1"/>
  <c r="D47" i="32"/>
  <c r="P47" i="32" s="1"/>
  <c r="C47" i="32"/>
  <c r="O47" i="32" s="1"/>
  <c r="B47" i="32"/>
  <c r="Q47" i="32" s="1"/>
  <c r="N46" i="32"/>
  <c r="Z46" i="32" s="1"/>
  <c r="M46" i="32"/>
  <c r="Y46" i="32" s="1"/>
  <c r="L46" i="32"/>
  <c r="X46" i="32" s="1"/>
  <c r="K46" i="32"/>
  <c r="W46" i="32" s="1"/>
  <c r="J46" i="32"/>
  <c r="V46" i="32" s="1"/>
  <c r="I46" i="32"/>
  <c r="U46" i="32" s="1"/>
  <c r="H46" i="32"/>
  <c r="T46" i="32" s="1"/>
  <c r="G46" i="32"/>
  <c r="S46" i="32" s="1"/>
  <c r="D46" i="32"/>
  <c r="P46" i="32" s="1"/>
  <c r="C46" i="32"/>
  <c r="O46" i="32" s="1"/>
  <c r="B46" i="32"/>
  <c r="R46" i="32" s="1"/>
  <c r="N45" i="32"/>
  <c r="Z45" i="32" s="1"/>
  <c r="M45" i="32"/>
  <c r="Y45" i="32" s="1"/>
  <c r="L45" i="32"/>
  <c r="X45" i="32" s="1"/>
  <c r="K45" i="32"/>
  <c r="W45" i="32" s="1"/>
  <c r="J45" i="32"/>
  <c r="V45" i="32" s="1"/>
  <c r="I45" i="32"/>
  <c r="U45" i="32" s="1"/>
  <c r="H45" i="32"/>
  <c r="T45" i="32" s="1"/>
  <c r="G45" i="32"/>
  <c r="S45" i="32" s="1"/>
  <c r="F45" i="32"/>
  <c r="R45" i="32" s="1"/>
  <c r="E45" i="32"/>
  <c r="Q45" i="32" s="1"/>
  <c r="D45" i="32"/>
  <c r="P45" i="32" s="1"/>
  <c r="C45" i="32"/>
  <c r="O45" i="32" s="1"/>
  <c r="B45" i="32"/>
  <c r="Z44" i="32"/>
  <c r="Y44" i="32"/>
  <c r="X44" i="32"/>
  <c r="W44" i="32"/>
  <c r="V44" i="32"/>
  <c r="U44" i="32"/>
  <c r="T44" i="32"/>
  <c r="S44" i="32"/>
  <c r="R44" i="32"/>
  <c r="Q44" i="32"/>
  <c r="P44" i="32"/>
  <c r="O44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Z42" i="32"/>
  <c r="Y42" i="32"/>
  <c r="X42" i="32"/>
  <c r="W42" i="32"/>
  <c r="V42" i="32"/>
  <c r="U42" i="32"/>
  <c r="T42" i="32"/>
  <c r="S42" i="32"/>
  <c r="R42" i="32"/>
  <c r="Q42" i="32"/>
  <c r="P42" i="32"/>
  <c r="O42" i="32"/>
  <c r="Z41" i="32"/>
  <c r="Y41" i="32"/>
  <c r="X41" i="32"/>
  <c r="W41" i="32"/>
  <c r="V41" i="32"/>
  <c r="U41" i="32"/>
  <c r="T41" i="32"/>
  <c r="S41" i="32"/>
  <c r="R41" i="32"/>
  <c r="Q41" i="32"/>
  <c r="P41" i="32"/>
  <c r="O41" i="32"/>
  <c r="Z40" i="32"/>
  <c r="Y40" i="32"/>
  <c r="X40" i="32"/>
  <c r="W40" i="32"/>
  <c r="V40" i="32"/>
  <c r="U40" i="32"/>
  <c r="T40" i="32"/>
  <c r="S40" i="32"/>
  <c r="R40" i="32"/>
  <c r="Q40" i="32"/>
  <c r="P40" i="32"/>
  <c r="O40" i="32"/>
  <c r="Z39" i="32"/>
  <c r="Y39" i="32"/>
  <c r="X39" i="32"/>
  <c r="W39" i="32"/>
  <c r="V39" i="32"/>
  <c r="U39" i="32"/>
  <c r="T39" i="32"/>
  <c r="S39" i="32"/>
  <c r="R39" i="32"/>
  <c r="Q39" i="32"/>
  <c r="P39" i="32"/>
  <c r="O39" i="32"/>
  <c r="Z38" i="32"/>
  <c r="Y38" i="32"/>
  <c r="X38" i="32"/>
  <c r="W38" i="32"/>
  <c r="V38" i="32"/>
  <c r="U38" i="32"/>
  <c r="T38" i="32"/>
  <c r="S38" i="32"/>
  <c r="R38" i="32"/>
  <c r="Q38" i="32"/>
  <c r="P38" i="32"/>
  <c r="O38" i="32"/>
  <c r="Z37" i="32"/>
  <c r="Y37" i="32"/>
  <c r="X37" i="32"/>
  <c r="W37" i="32"/>
  <c r="V37" i="32"/>
  <c r="U37" i="32"/>
  <c r="T37" i="32"/>
  <c r="S37" i="32"/>
  <c r="R37" i="32"/>
  <c r="Q37" i="32"/>
  <c r="P37" i="32"/>
  <c r="O37" i="32"/>
  <c r="Z36" i="32"/>
  <c r="Y36" i="32"/>
  <c r="X36" i="32"/>
  <c r="W36" i="32"/>
  <c r="V36" i="32"/>
  <c r="U36" i="32"/>
  <c r="T36" i="32"/>
  <c r="S36" i="32"/>
  <c r="R36" i="32"/>
  <c r="Q36" i="32"/>
  <c r="P36" i="32"/>
  <c r="O36" i="32"/>
  <c r="Z35" i="32"/>
  <c r="Y35" i="32"/>
  <c r="X35" i="32"/>
  <c r="W35" i="32"/>
  <c r="V35" i="32"/>
  <c r="U35" i="32"/>
  <c r="T35" i="32"/>
  <c r="S35" i="32"/>
  <c r="R35" i="32"/>
  <c r="Q35" i="32"/>
  <c r="P35" i="32"/>
  <c r="O35" i="32"/>
  <c r="Z34" i="32"/>
  <c r="Y34" i="32"/>
  <c r="X34" i="32"/>
  <c r="W34" i="32"/>
  <c r="V34" i="32"/>
  <c r="U34" i="32"/>
  <c r="T34" i="32"/>
  <c r="S34" i="32"/>
  <c r="R34" i="32"/>
  <c r="Q34" i="32"/>
  <c r="P34" i="32"/>
  <c r="O34" i="32"/>
  <c r="Z33" i="32"/>
  <c r="Y33" i="32"/>
  <c r="X33" i="32"/>
  <c r="W33" i="32"/>
  <c r="V33" i="32"/>
  <c r="U33" i="32"/>
  <c r="T33" i="32"/>
  <c r="S33" i="32"/>
  <c r="R33" i="32"/>
  <c r="Q33" i="32"/>
  <c r="P33" i="32"/>
  <c r="O33" i="32"/>
  <c r="Z32" i="32"/>
  <c r="Y32" i="32"/>
  <c r="X32" i="32"/>
  <c r="W32" i="32"/>
  <c r="V32" i="32"/>
  <c r="U32" i="32"/>
  <c r="T32" i="32"/>
  <c r="S32" i="32"/>
  <c r="R32" i="32"/>
  <c r="Q32" i="32"/>
  <c r="P32" i="32"/>
  <c r="O32" i="32"/>
  <c r="Z31" i="32"/>
  <c r="Y31" i="32"/>
  <c r="X31" i="32"/>
  <c r="W31" i="32"/>
  <c r="V31" i="32"/>
  <c r="U31" i="32"/>
  <c r="T31" i="32"/>
  <c r="S31" i="32"/>
  <c r="R31" i="32"/>
  <c r="Q31" i="32"/>
  <c r="P31" i="32"/>
  <c r="O31" i="32"/>
  <c r="Z30" i="32"/>
  <c r="Y30" i="32"/>
  <c r="X30" i="32"/>
  <c r="W30" i="32"/>
  <c r="V30" i="32"/>
  <c r="U30" i="32"/>
  <c r="T30" i="32"/>
  <c r="S30" i="32"/>
  <c r="R30" i="32"/>
  <c r="Q30" i="32"/>
  <c r="P30" i="32"/>
  <c r="O30" i="32"/>
  <c r="Z29" i="32"/>
  <c r="Y29" i="32"/>
  <c r="X29" i="32"/>
  <c r="W29" i="32"/>
  <c r="V29" i="32"/>
  <c r="U29" i="32"/>
  <c r="T29" i="32"/>
  <c r="S29" i="32"/>
  <c r="R29" i="32"/>
  <c r="Q29" i="32"/>
  <c r="P29" i="32"/>
  <c r="O29" i="32"/>
  <c r="Z28" i="32"/>
  <c r="Y28" i="32"/>
  <c r="X28" i="32"/>
  <c r="W28" i="32"/>
  <c r="V28" i="32"/>
  <c r="U28" i="32"/>
  <c r="T28" i="32"/>
  <c r="S28" i="32"/>
  <c r="R28" i="32"/>
  <c r="Q28" i="32"/>
  <c r="P28" i="32"/>
  <c r="O28" i="32"/>
  <c r="Z27" i="32"/>
  <c r="Y27" i="32"/>
  <c r="X27" i="32"/>
  <c r="W27" i="32"/>
  <c r="V27" i="32"/>
  <c r="U27" i="32"/>
  <c r="T27" i="32"/>
  <c r="S27" i="32"/>
  <c r="R27" i="32"/>
  <c r="Q27" i="32"/>
  <c r="P27" i="32"/>
  <c r="O27" i="32"/>
  <c r="Z26" i="32"/>
  <c r="Y26" i="32"/>
  <c r="X26" i="32"/>
  <c r="W26" i="32"/>
  <c r="V26" i="32"/>
  <c r="U26" i="32"/>
  <c r="T26" i="32"/>
  <c r="S26" i="32"/>
  <c r="R26" i="32"/>
  <c r="Q26" i="32"/>
  <c r="P26" i="32"/>
  <c r="O26" i="32"/>
  <c r="Z25" i="32"/>
  <c r="Y25" i="32"/>
  <c r="X25" i="32"/>
  <c r="W25" i="32"/>
  <c r="V25" i="32"/>
  <c r="U25" i="32"/>
  <c r="T25" i="32"/>
  <c r="S25" i="32"/>
  <c r="R25" i="32"/>
  <c r="Q25" i="32"/>
  <c r="P25" i="32"/>
  <c r="O25" i="32"/>
  <c r="Z24" i="32"/>
  <c r="Y24" i="32"/>
  <c r="X24" i="32"/>
  <c r="W24" i="32"/>
  <c r="V24" i="32"/>
  <c r="U24" i="32"/>
  <c r="T24" i="32"/>
  <c r="S24" i="32"/>
  <c r="R24" i="32"/>
  <c r="Q24" i="32"/>
  <c r="P24" i="32"/>
  <c r="O24" i="32"/>
  <c r="Z23" i="32"/>
  <c r="Y23" i="32"/>
  <c r="X23" i="32"/>
  <c r="W23" i="32"/>
  <c r="V23" i="32"/>
  <c r="U23" i="32"/>
  <c r="T23" i="32"/>
  <c r="S23" i="32"/>
  <c r="R23" i="32"/>
  <c r="Q23" i="32"/>
  <c r="P23" i="32"/>
  <c r="O23" i="32"/>
  <c r="Z22" i="32"/>
  <c r="Y22" i="32"/>
  <c r="X22" i="32"/>
  <c r="W22" i="32"/>
  <c r="V22" i="32"/>
  <c r="U22" i="32"/>
  <c r="T22" i="32"/>
  <c r="S22" i="32"/>
  <c r="R22" i="32"/>
  <c r="Q22" i="32"/>
  <c r="P22" i="32"/>
  <c r="O22" i="32"/>
  <c r="Z21" i="32"/>
  <c r="Y21" i="32"/>
  <c r="X21" i="32"/>
  <c r="W21" i="32"/>
  <c r="V21" i="32"/>
  <c r="U21" i="32"/>
  <c r="T21" i="32"/>
  <c r="S21" i="32"/>
  <c r="R21" i="32"/>
  <c r="Q21" i="32"/>
  <c r="P21" i="32"/>
  <c r="O21" i="32"/>
  <c r="Z20" i="32"/>
  <c r="Y20" i="32"/>
  <c r="X20" i="32"/>
  <c r="W20" i="32"/>
  <c r="V20" i="32"/>
  <c r="U20" i="32"/>
  <c r="T20" i="32"/>
  <c r="S20" i="32"/>
  <c r="R20" i="32"/>
  <c r="Q20" i="32"/>
  <c r="P20" i="32"/>
  <c r="O20" i="32"/>
  <c r="Z19" i="32"/>
  <c r="Y19" i="32"/>
  <c r="X19" i="32"/>
  <c r="W19" i="32"/>
  <c r="V19" i="32"/>
  <c r="U19" i="32"/>
  <c r="T19" i="32"/>
  <c r="S19" i="32"/>
  <c r="R19" i="32"/>
  <c r="Q19" i="32"/>
  <c r="P19" i="32"/>
  <c r="O19" i="32"/>
  <c r="Z18" i="32"/>
  <c r="Y18" i="32"/>
  <c r="X18" i="32"/>
  <c r="W18" i="32"/>
  <c r="V18" i="32"/>
  <c r="U18" i="32"/>
  <c r="T18" i="32"/>
  <c r="S18" i="32"/>
  <c r="R18" i="32"/>
  <c r="Q18" i="32"/>
  <c r="P18" i="32"/>
  <c r="O18" i="32"/>
  <c r="Z17" i="32"/>
  <c r="Y17" i="32"/>
  <c r="X17" i="32"/>
  <c r="W17" i="32"/>
  <c r="V17" i="32"/>
  <c r="U17" i="32"/>
  <c r="T17" i="32"/>
  <c r="S17" i="32"/>
  <c r="R17" i="32"/>
  <c r="Q17" i="32"/>
  <c r="P17" i="32"/>
  <c r="O17" i="32"/>
  <c r="Z16" i="32"/>
  <c r="Y16" i="32"/>
  <c r="X16" i="32"/>
  <c r="W16" i="32"/>
  <c r="V16" i="32"/>
  <c r="U16" i="32"/>
  <c r="T16" i="32"/>
  <c r="S16" i="32"/>
  <c r="R16" i="32"/>
  <c r="Q16" i="32"/>
  <c r="P16" i="32"/>
  <c r="O16" i="32"/>
  <c r="Z15" i="32"/>
  <c r="Y15" i="32"/>
  <c r="X15" i="32"/>
  <c r="W15" i="32"/>
  <c r="V15" i="32"/>
  <c r="U15" i="32"/>
  <c r="T15" i="32"/>
  <c r="S15" i="32"/>
  <c r="R15" i="32"/>
  <c r="Q15" i="32"/>
  <c r="P15" i="32"/>
  <c r="O15" i="32"/>
  <c r="Z14" i="32"/>
  <c r="Y14" i="32"/>
  <c r="X14" i="32"/>
  <c r="W14" i="32"/>
  <c r="V14" i="32"/>
  <c r="U14" i="32"/>
  <c r="T14" i="32"/>
  <c r="S14" i="32"/>
  <c r="R14" i="32"/>
  <c r="Q14" i="32"/>
  <c r="P14" i="32"/>
  <c r="O14" i="32"/>
  <c r="Z13" i="32"/>
  <c r="Y13" i="32"/>
  <c r="X13" i="32"/>
  <c r="W13" i="32"/>
  <c r="V13" i="32"/>
  <c r="U13" i="32"/>
  <c r="T13" i="32"/>
  <c r="S13" i="32"/>
  <c r="R13" i="32"/>
  <c r="Q13" i="32"/>
  <c r="P13" i="32"/>
  <c r="O13" i="32"/>
  <c r="Z12" i="32"/>
  <c r="Y12" i="32"/>
  <c r="X12" i="32"/>
  <c r="W12" i="32"/>
  <c r="V12" i="32"/>
  <c r="U12" i="32"/>
  <c r="T12" i="32"/>
  <c r="S12" i="32"/>
  <c r="R12" i="32"/>
  <c r="Q12" i="32"/>
  <c r="P12" i="32"/>
  <c r="O12" i="32"/>
  <c r="Z11" i="32"/>
  <c r="Y11" i="32"/>
  <c r="X11" i="32"/>
  <c r="W11" i="32"/>
  <c r="V11" i="32"/>
  <c r="U11" i="32"/>
  <c r="T11" i="32"/>
  <c r="S11" i="32"/>
  <c r="R11" i="32"/>
  <c r="Q11" i="32"/>
  <c r="P11" i="32"/>
  <c r="O11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Z9" i="32"/>
  <c r="Y9" i="32"/>
  <c r="X9" i="32"/>
  <c r="W9" i="32"/>
  <c r="V9" i="32"/>
  <c r="U9" i="32"/>
  <c r="T9" i="32"/>
  <c r="S9" i="32"/>
  <c r="R9" i="32"/>
  <c r="Q9" i="32"/>
  <c r="P9" i="32"/>
  <c r="O9" i="32"/>
  <c r="Z8" i="32"/>
  <c r="Y8" i="32"/>
  <c r="X8" i="32"/>
  <c r="W8" i="32"/>
  <c r="V8" i="32"/>
  <c r="U8" i="32"/>
  <c r="T8" i="32"/>
  <c r="S8" i="32"/>
  <c r="R8" i="32"/>
  <c r="Q8" i="32"/>
  <c r="P8" i="32"/>
  <c r="O8" i="32"/>
  <c r="Z7" i="32"/>
  <c r="Y7" i="32"/>
  <c r="X7" i="32"/>
  <c r="W7" i="32"/>
  <c r="V7" i="32"/>
  <c r="U7" i="32"/>
  <c r="T7" i="32"/>
  <c r="S7" i="32"/>
  <c r="R7" i="32"/>
  <c r="Q7" i="32"/>
  <c r="P7" i="32"/>
  <c r="O7" i="32"/>
  <c r="Z6" i="32"/>
  <c r="Y6" i="32"/>
  <c r="X6" i="32"/>
  <c r="W6" i="32"/>
  <c r="V6" i="32"/>
  <c r="U6" i="32"/>
  <c r="T6" i="32"/>
  <c r="S6" i="32"/>
  <c r="R6" i="32"/>
  <c r="Q6" i="32"/>
  <c r="P6" i="32"/>
  <c r="O6" i="32"/>
  <c r="Z5" i="32"/>
  <c r="Y5" i="32"/>
  <c r="X5" i="32"/>
  <c r="W5" i="32"/>
  <c r="V5" i="32"/>
  <c r="U5" i="32"/>
  <c r="T5" i="32"/>
  <c r="S5" i="32"/>
  <c r="R5" i="32"/>
  <c r="Q5" i="32"/>
  <c r="P5" i="32"/>
  <c r="O5" i="32"/>
  <c r="Z52" i="31"/>
  <c r="Y52" i="31"/>
  <c r="X52" i="31"/>
  <c r="W52" i="31"/>
  <c r="V52" i="31"/>
  <c r="U52" i="31"/>
  <c r="T52" i="31"/>
  <c r="S52" i="31"/>
  <c r="R52" i="31"/>
  <c r="Q52" i="31"/>
  <c r="P52" i="31"/>
  <c r="O52" i="31"/>
  <c r="Z51" i="31"/>
  <c r="Y51" i="31"/>
  <c r="X51" i="31"/>
  <c r="W51" i="31"/>
  <c r="V51" i="31"/>
  <c r="U51" i="31"/>
  <c r="T51" i="31"/>
  <c r="S51" i="31"/>
  <c r="R51" i="31"/>
  <c r="Q51" i="31"/>
  <c r="P51" i="31"/>
  <c r="O51" i="31"/>
  <c r="Z50" i="31"/>
  <c r="Y50" i="31"/>
  <c r="X50" i="31"/>
  <c r="W50" i="31"/>
  <c r="V50" i="31"/>
  <c r="U50" i="31"/>
  <c r="T50" i="31"/>
  <c r="S50" i="31"/>
  <c r="R50" i="31"/>
  <c r="Q50" i="31"/>
  <c r="P50" i="31"/>
  <c r="O50" i="31"/>
  <c r="Z49" i="31"/>
  <c r="Y49" i="31"/>
  <c r="X49" i="31"/>
  <c r="W49" i="31"/>
  <c r="V49" i="31"/>
  <c r="U49" i="31"/>
  <c r="T49" i="31"/>
  <c r="S49" i="31"/>
  <c r="R49" i="31"/>
  <c r="Q49" i="31"/>
  <c r="P49" i="31"/>
  <c r="O49" i="31"/>
  <c r="N48" i="31"/>
  <c r="M48" i="31"/>
  <c r="L48" i="31"/>
  <c r="K48" i="31"/>
  <c r="J48" i="31"/>
  <c r="I48" i="31"/>
  <c r="H48" i="31"/>
  <c r="G48" i="31"/>
  <c r="F48" i="31"/>
  <c r="E48" i="31"/>
  <c r="D48" i="31"/>
  <c r="C48" i="31"/>
  <c r="B48" i="31"/>
  <c r="N47" i="31"/>
  <c r="M47" i="31"/>
  <c r="L47" i="31"/>
  <c r="K47" i="31"/>
  <c r="J47" i="31"/>
  <c r="I47" i="31"/>
  <c r="U47" i="31" s="1"/>
  <c r="H47" i="31"/>
  <c r="G47" i="31"/>
  <c r="S47" i="31" s="1"/>
  <c r="F47" i="31"/>
  <c r="E47" i="31"/>
  <c r="Q47" i="31" s="1"/>
  <c r="D47" i="31"/>
  <c r="C47" i="31"/>
  <c r="O47" i="31" s="1"/>
  <c r="B47" i="31"/>
  <c r="N46" i="31"/>
  <c r="M46" i="31"/>
  <c r="L46" i="31"/>
  <c r="K46" i="31"/>
  <c r="J46" i="31"/>
  <c r="I46" i="31"/>
  <c r="H46" i="31"/>
  <c r="G46" i="31"/>
  <c r="F46" i="31"/>
  <c r="E46" i="31"/>
  <c r="D46" i="31"/>
  <c r="C46" i="31"/>
  <c r="B46" i="31"/>
  <c r="N45" i="31"/>
  <c r="M45" i="31"/>
  <c r="L45" i="31"/>
  <c r="K45" i="31"/>
  <c r="J45" i="31"/>
  <c r="I45" i="31"/>
  <c r="H45" i="31"/>
  <c r="G45" i="31"/>
  <c r="F45" i="31"/>
  <c r="E45" i="31"/>
  <c r="D45" i="31"/>
  <c r="C45" i="31"/>
  <c r="B45" i="31"/>
  <c r="Z44" i="31"/>
  <c r="Y44" i="31"/>
  <c r="X44" i="31"/>
  <c r="W44" i="31"/>
  <c r="V44" i="31"/>
  <c r="U44" i="31"/>
  <c r="T44" i="31"/>
  <c r="S44" i="31"/>
  <c r="R44" i="31"/>
  <c r="Q44" i="31"/>
  <c r="P44" i="31"/>
  <c r="O44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Z42" i="31"/>
  <c r="Y42" i="31"/>
  <c r="X42" i="31"/>
  <c r="W42" i="31"/>
  <c r="V42" i="31"/>
  <c r="U42" i="31"/>
  <c r="T42" i="31"/>
  <c r="S42" i="31"/>
  <c r="R42" i="31"/>
  <c r="Q42" i="31"/>
  <c r="P42" i="31"/>
  <c r="O42" i="31"/>
  <c r="Z41" i="31"/>
  <c r="Y41" i="31"/>
  <c r="X41" i="31"/>
  <c r="W41" i="31"/>
  <c r="V41" i="31"/>
  <c r="U41" i="31"/>
  <c r="T41" i="31"/>
  <c r="S41" i="31"/>
  <c r="R41" i="31"/>
  <c r="Q41" i="31"/>
  <c r="P41" i="31"/>
  <c r="O41" i="31"/>
  <c r="Z40" i="31"/>
  <c r="Y40" i="31"/>
  <c r="X40" i="31"/>
  <c r="W40" i="31"/>
  <c r="V40" i="31"/>
  <c r="U40" i="31"/>
  <c r="T40" i="31"/>
  <c r="S40" i="31"/>
  <c r="R40" i="31"/>
  <c r="Q40" i="31"/>
  <c r="P40" i="31"/>
  <c r="O40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Z38" i="31"/>
  <c r="Y38" i="31"/>
  <c r="X38" i="31"/>
  <c r="W38" i="31"/>
  <c r="V38" i="31"/>
  <c r="U38" i="31"/>
  <c r="T38" i="31"/>
  <c r="S38" i="31"/>
  <c r="R38" i="31"/>
  <c r="Q38" i="31"/>
  <c r="P38" i="31"/>
  <c r="O38" i="31"/>
  <c r="Z37" i="31"/>
  <c r="Y37" i="31"/>
  <c r="X37" i="31"/>
  <c r="W37" i="31"/>
  <c r="V37" i="31"/>
  <c r="U37" i="31"/>
  <c r="T37" i="31"/>
  <c r="S37" i="31"/>
  <c r="R37" i="31"/>
  <c r="Q37" i="31"/>
  <c r="P37" i="31"/>
  <c r="O37" i="31"/>
  <c r="Z36" i="31"/>
  <c r="Y36" i="31"/>
  <c r="X36" i="31"/>
  <c r="W36" i="31"/>
  <c r="V36" i="31"/>
  <c r="U36" i="31"/>
  <c r="T36" i="31"/>
  <c r="S36" i="31"/>
  <c r="R36" i="31"/>
  <c r="Q36" i="31"/>
  <c r="P36" i="31"/>
  <c r="O36" i="31"/>
  <c r="Z35" i="31"/>
  <c r="Y35" i="31"/>
  <c r="X35" i="31"/>
  <c r="W35" i="31"/>
  <c r="V35" i="31"/>
  <c r="U35" i="31"/>
  <c r="T35" i="31"/>
  <c r="S35" i="31"/>
  <c r="R35" i="31"/>
  <c r="Q35" i="31"/>
  <c r="P35" i="31"/>
  <c r="O35" i="31"/>
  <c r="Z34" i="31"/>
  <c r="Y34" i="31"/>
  <c r="X34" i="31"/>
  <c r="W34" i="31"/>
  <c r="V34" i="31"/>
  <c r="U34" i="31"/>
  <c r="T34" i="31"/>
  <c r="S34" i="31"/>
  <c r="R34" i="31"/>
  <c r="Q34" i="31"/>
  <c r="P34" i="31"/>
  <c r="O34" i="31"/>
  <c r="Z33" i="31"/>
  <c r="Y33" i="31"/>
  <c r="X33" i="31"/>
  <c r="W33" i="31"/>
  <c r="V33" i="31"/>
  <c r="U33" i="31"/>
  <c r="T33" i="31"/>
  <c r="S33" i="31"/>
  <c r="R33" i="31"/>
  <c r="Q33" i="31"/>
  <c r="P33" i="31"/>
  <c r="O33" i="31"/>
  <c r="Z32" i="31"/>
  <c r="Y32" i="31"/>
  <c r="X32" i="31"/>
  <c r="W32" i="31"/>
  <c r="V32" i="31"/>
  <c r="U32" i="31"/>
  <c r="T32" i="31"/>
  <c r="S32" i="31"/>
  <c r="R32" i="31"/>
  <c r="Q32" i="31"/>
  <c r="P32" i="31"/>
  <c r="O32" i="31"/>
  <c r="Z31" i="31"/>
  <c r="Y31" i="31"/>
  <c r="X31" i="31"/>
  <c r="W31" i="31"/>
  <c r="V31" i="31"/>
  <c r="U31" i="31"/>
  <c r="T31" i="31"/>
  <c r="S31" i="31"/>
  <c r="R31" i="31"/>
  <c r="Q31" i="31"/>
  <c r="P31" i="31"/>
  <c r="O31" i="31"/>
  <c r="Z30" i="31"/>
  <c r="Y30" i="31"/>
  <c r="X30" i="31"/>
  <c r="W30" i="31"/>
  <c r="V30" i="31"/>
  <c r="U30" i="31"/>
  <c r="T30" i="31"/>
  <c r="S30" i="31"/>
  <c r="R30" i="31"/>
  <c r="Q30" i="31"/>
  <c r="P30" i="31"/>
  <c r="O30" i="31"/>
  <c r="Z29" i="31"/>
  <c r="Y29" i="31"/>
  <c r="X29" i="31"/>
  <c r="W29" i="31"/>
  <c r="V29" i="31"/>
  <c r="U29" i="31"/>
  <c r="T29" i="31"/>
  <c r="S29" i="31"/>
  <c r="R29" i="31"/>
  <c r="Q29" i="31"/>
  <c r="P29" i="31"/>
  <c r="O29" i="31"/>
  <c r="Z28" i="31"/>
  <c r="Y28" i="31"/>
  <c r="X28" i="31"/>
  <c r="W28" i="31"/>
  <c r="V28" i="31"/>
  <c r="U28" i="31"/>
  <c r="T28" i="31"/>
  <c r="S28" i="31"/>
  <c r="R28" i="31"/>
  <c r="Q28" i="31"/>
  <c r="P28" i="31"/>
  <c r="O28" i="31"/>
  <c r="Z27" i="31"/>
  <c r="Y27" i="31"/>
  <c r="X27" i="31"/>
  <c r="W27" i="31"/>
  <c r="V27" i="31"/>
  <c r="U27" i="31"/>
  <c r="T27" i="31"/>
  <c r="S27" i="31"/>
  <c r="R27" i="31"/>
  <c r="Q27" i="31"/>
  <c r="P27" i="31"/>
  <c r="O27" i="31"/>
  <c r="Z26" i="31"/>
  <c r="Y26" i="31"/>
  <c r="X26" i="31"/>
  <c r="W26" i="31"/>
  <c r="V26" i="31"/>
  <c r="U26" i="31"/>
  <c r="T26" i="31"/>
  <c r="S26" i="31"/>
  <c r="R26" i="31"/>
  <c r="Q26" i="31"/>
  <c r="P26" i="31"/>
  <c r="O26" i="31"/>
  <c r="Z25" i="31"/>
  <c r="Y25" i="31"/>
  <c r="X25" i="31"/>
  <c r="W25" i="31"/>
  <c r="V25" i="31"/>
  <c r="U25" i="31"/>
  <c r="T25" i="31"/>
  <c r="S25" i="31"/>
  <c r="R25" i="31"/>
  <c r="Q25" i="31"/>
  <c r="P25" i="31"/>
  <c r="O25" i="31"/>
  <c r="Z24" i="31"/>
  <c r="Y24" i="31"/>
  <c r="X24" i="31"/>
  <c r="W24" i="31"/>
  <c r="V24" i="31"/>
  <c r="U24" i="31"/>
  <c r="T24" i="31"/>
  <c r="S24" i="31"/>
  <c r="R24" i="31"/>
  <c r="Q24" i="31"/>
  <c r="P24" i="31"/>
  <c r="O24" i="31"/>
  <c r="Z23" i="31"/>
  <c r="Y23" i="31"/>
  <c r="X23" i="31"/>
  <c r="W23" i="31"/>
  <c r="V23" i="31"/>
  <c r="U23" i="31"/>
  <c r="T23" i="31"/>
  <c r="S23" i="31"/>
  <c r="R23" i="31"/>
  <c r="Q23" i="31"/>
  <c r="P23" i="31"/>
  <c r="O23" i="31"/>
  <c r="Z22" i="31"/>
  <c r="Y22" i="31"/>
  <c r="X22" i="31"/>
  <c r="W22" i="31"/>
  <c r="V22" i="31"/>
  <c r="U22" i="31"/>
  <c r="T22" i="31"/>
  <c r="S22" i="31"/>
  <c r="R22" i="31"/>
  <c r="Q22" i="31"/>
  <c r="P22" i="31"/>
  <c r="O22" i="31"/>
  <c r="Z21" i="31"/>
  <c r="Y21" i="31"/>
  <c r="X21" i="31"/>
  <c r="W21" i="31"/>
  <c r="V21" i="31"/>
  <c r="U21" i="31"/>
  <c r="T21" i="31"/>
  <c r="S21" i="31"/>
  <c r="R21" i="31"/>
  <c r="Q21" i="31"/>
  <c r="P21" i="31"/>
  <c r="O21" i="31"/>
  <c r="Z20" i="31"/>
  <c r="Y20" i="31"/>
  <c r="X20" i="31"/>
  <c r="W20" i="31"/>
  <c r="V20" i="31"/>
  <c r="U20" i="31"/>
  <c r="T20" i="31"/>
  <c r="S20" i="31"/>
  <c r="R20" i="31"/>
  <c r="Q20" i="31"/>
  <c r="P20" i="31"/>
  <c r="O20" i="31"/>
  <c r="Z19" i="31"/>
  <c r="Y19" i="31"/>
  <c r="X19" i="31"/>
  <c r="W19" i="31"/>
  <c r="V19" i="31"/>
  <c r="U19" i="31"/>
  <c r="T19" i="31"/>
  <c r="S19" i="31"/>
  <c r="R19" i="31"/>
  <c r="Q19" i="31"/>
  <c r="P19" i="31"/>
  <c r="O19" i="31"/>
  <c r="Z18" i="31"/>
  <c r="Y18" i="31"/>
  <c r="X18" i="31"/>
  <c r="W18" i="31"/>
  <c r="V18" i="31"/>
  <c r="U18" i="31"/>
  <c r="T18" i="31"/>
  <c r="S18" i="31"/>
  <c r="R18" i="31"/>
  <c r="Q18" i="31"/>
  <c r="P18" i="31"/>
  <c r="O18" i="31"/>
  <c r="Z17" i="31"/>
  <c r="Y17" i="31"/>
  <c r="X17" i="31"/>
  <c r="W17" i="31"/>
  <c r="V17" i="31"/>
  <c r="U17" i="31"/>
  <c r="T17" i="31"/>
  <c r="S17" i="31"/>
  <c r="R17" i="31"/>
  <c r="Q17" i="31"/>
  <c r="P17" i="31"/>
  <c r="O17" i="31"/>
  <c r="Z16" i="31"/>
  <c r="Y16" i="31"/>
  <c r="X16" i="31"/>
  <c r="W16" i="31"/>
  <c r="V16" i="31"/>
  <c r="U16" i="31"/>
  <c r="T16" i="31"/>
  <c r="S16" i="31"/>
  <c r="R16" i="31"/>
  <c r="Q16" i="31"/>
  <c r="P16" i="31"/>
  <c r="O16" i="31"/>
  <c r="Z15" i="31"/>
  <c r="Y15" i="31"/>
  <c r="X15" i="31"/>
  <c r="W15" i="31"/>
  <c r="V15" i="31"/>
  <c r="U15" i="31"/>
  <c r="T15" i="31"/>
  <c r="S15" i="31"/>
  <c r="R15" i="31"/>
  <c r="Q15" i="31"/>
  <c r="P15" i="31"/>
  <c r="O15" i="31"/>
  <c r="Z14" i="31"/>
  <c r="Y14" i="31"/>
  <c r="X14" i="31"/>
  <c r="W14" i="31"/>
  <c r="V14" i="31"/>
  <c r="U14" i="31"/>
  <c r="T14" i="31"/>
  <c r="S14" i="31"/>
  <c r="R14" i="31"/>
  <c r="Q14" i="31"/>
  <c r="P14" i="31"/>
  <c r="O14" i="31"/>
  <c r="Z13" i="31"/>
  <c r="Y13" i="31"/>
  <c r="X13" i="31"/>
  <c r="W13" i="31"/>
  <c r="V13" i="31"/>
  <c r="U13" i="31"/>
  <c r="T13" i="31"/>
  <c r="S13" i="31"/>
  <c r="R13" i="31"/>
  <c r="Q13" i="31"/>
  <c r="P13" i="31"/>
  <c r="O13" i="31"/>
  <c r="Z12" i="31"/>
  <c r="Y12" i="31"/>
  <c r="X12" i="31"/>
  <c r="W12" i="31"/>
  <c r="V12" i="31"/>
  <c r="U12" i="31"/>
  <c r="T12" i="31"/>
  <c r="S12" i="31"/>
  <c r="R12" i="31"/>
  <c r="Q12" i="31"/>
  <c r="P12" i="31"/>
  <c r="O12" i="31"/>
  <c r="Z11" i="31"/>
  <c r="Y11" i="31"/>
  <c r="X11" i="31"/>
  <c r="W11" i="31"/>
  <c r="V11" i="31"/>
  <c r="U11" i="31"/>
  <c r="T11" i="31"/>
  <c r="S11" i="31"/>
  <c r="R11" i="31"/>
  <c r="Q11" i="31"/>
  <c r="P11" i="31"/>
  <c r="O11" i="31"/>
  <c r="Z10" i="31"/>
  <c r="Y10" i="31"/>
  <c r="X10" i="31"/>
  <c r="W10" i="31"/>
  <c r="V10" i="31"/>
  <c r="U10" i="31"/>
  <c r="T10" i="31"/>
  <c r="S10" i="31"/>
  <c r="R10" i="31"/>
  <c r="Q10" i="31"/>
  <c r="P10" i="31"/>
  <c r="O10" i="31"/>
  <c r="Z9" i="31"/>
  <c r="Y9" i="31"/>
  <c r="X9" i="31"/>
  <c r="W9" i="31"/>
  <c r="V9" i="31"/>
  <c r="U9" i="31"/>
  <c r="T9" i="31"/>
  <c r="S9" i="31"/>
  <c r="R9" i="31"/>
  <c r="Q9" i="31"/>
  <c r="P9" i="31"/>
  <c r="O9" i="31"/>
  <c r="Z8" i="31"/>
  <c r="Y8" i="31"/>
  <c r="X8" i="31"/>
  <c r="W8" i="31"/>
  <c r="V8" i="31"/>
  <c r="U8" i="31"/>
  <c r="T8" i="31"/>
  <c r="S8" i="31"/>
  <c r="R8" i="31"/>
  <c r="Q8" i="31"/>
  <c r="P8" i="31"/>
  <c r="O8" i="31"/>
  <c r="Z7" i="31"/>
  <c r="Y7" i="31"/>
  <c r="X7" i="31"/>
  <c r="W7" i="31"/>
  <c r="V7" i="31"/>
  <c r="U7" i="31"/>
  <c r="T7" i="31"/>
  <c r="S7" i="31"/>
  <c r="R7" i="31"/>
  <c r="Q7" i="31"/>
  <c r="P7" i="31"/>
  <c r="O7" i="31"/>
  <c r="Z6" i="31"/>
  <c r="Y6" i="31"/>
  <c r="X6" i="31"/>
  <c r="W6" i="31"/>
  <c r="V6" i="31"/>
  <c r="U6" i="31"/>
  <c r="T6" i="31"/>
  <c r="S6" i="31"/>
  <c r="R6" i="31"/>
  <c r="Q6" i="31"/>
  <c r="P6" i="31"/>
  <c r="O6" i="31"/>
  <c r="Z5" i="31"/>
  <c r="Y5" i="31"/>
  <c r="X5" i="31"/>
  <c r="W5" i="31"/>
  <c r="V5" i="31"/>
  <c r="U5" i="31"/>
  <c r="T5" i="31"/>
  <c r="S5" i="31"/>
  <c r="R5" i="31"/>
  <c r="Q5" i="31"/>
  <c r="P5" i="31"/>
  <c r="O5" i="31"/>
  <c r="Z52" i="30"/>
  <c r="Y52" i="30"/>
  <c r="X52" i="30"/>
  <c r="W52" i="30"/>
  <c r="V52" i="30"/>
  <c r="U52" i="30"/>
  <c r="T52" i="30"/>
  <c r="S52" i="30"/>
  <c r="R52" i="30"/>
  <c r="Q52" i="30"/>
  <c r="P52" i="30"/>
  <c r="O52" i="30"/>
  <c r="Z51" i="30"/>
  <c r="Y51" i="30"/>
  <c r="X51" i="30"/>
  <c r="W51" i="30"/>
  <c r="V51" i="30"/>
  <c r="U51" i="30"/>
  <c r="T51" i="30"/>
  <c r="S51" i="30"/>
  <c r="R51" i="30"/>
  <c r="Q51" i="30"/>
  <c r="P51" i="30"/>
  <c r="O51" i="30"/>
  <c r="Z50" i="30"/>
  <c r="Y50" i="30"/>
  <c r="X50" i="30"/>
  <c r="W50" i="30"/>
  <c r="V50" i="30"/>
  <c r="U50" i="30"/>
  <c r="T50" i="30"/>
  <c r="S50" i="30"/>
  <c r="R50" i="30"/>
  <c r="Q50" i="30"/>
  <c r="P50" i="30"/>
  <c r="O50" i="30"/>
  <c r="Z49" i="30"/>
  <c r="Y49" i="30"/>
  <c r="X49" i="30"/>
  <c r="W49" i="30"/>
  <c r="V49" i="30"/>
  <c r="U49" i="30"/>
  <c r="T49" i="30"/>
  <c r="S49" i="30"/>
  <c r="R49" i="30"/>
  <c r="Q49" i="30"/>
  <c r="P49" i="30"/>
  <c r="O49" i="30"/>
  <c r="N48" i="30"/>
  <c r="M48" i="30"/>
  <c r="L48" i="30"/>
  <c r="K48" i="30"/>
  <c r="J48" i="30"/>
  <c r="I48" i="30"/>
  <c r="H48" i="30"/>
  <c r="G48" i="30"/>
  <c r="F48" i="30"/>
  <c r="E48" i="30"/>
  <c r="D48" i="30"/>
  <c r="C48" i="30"/>
  <c r="O48" i="30" s="1"/>
  <c r="B48" i="30"/>
  <c r="N47" i="30"/>
  <c r="M47" i="30"/>
  <c r="L47" i="30"/>
  <c r="K47" i="30"/>
  <c r="J47" i="30"/>
  <c r="I47" i="30"/>
  <c r="H47" i="30"/>
  <c r="G47" i="30"/>
  <c r="F47" i="30"/>
  <c r="E47" i="30"/>
  <c r="D47" i="30"/>
  <c r="C47" i="30"/>
  <c r="B47" i="30"/>
  <c r="N46" i="30"/>
  <c r="M46" i="30"/>
  <c r="L46" i="30"/>
  <c r="K46" i="30"/>
  <c r="J46" i="30"/>
  <c r="I46" i="30"/>
  <c r="H46" i="30"/>
  <c r="G46" i="30"/>
  <c r="F46" i="30"/>
  <c r="E46" i="30"/>
  <c r="D46" i="30"/>
  <c r="C46" i="30"/>
  <c r="B46" i="30"/>
  <c r="N45" i="30"/>
  <c r="M45" i="30"/>
  <c r="L45" i="30"/>
  <c r="K45" i="30"/>
  <c r="J45" i="30"/>
  <c r="I45" i="30"/>
  <c r="H45" i="30"/>
  <c r="G45" i="30"/>
  <c r="F45" i="30"/>
  <c r="E45" i="30"/>
  <c r="D45" i="30"/>
  <c r="C45" i="30"/>
  <c r="B45" i="30"/>
  <c r="Z44" i="30"/>
  <c r="Y44" i="30"/>
  <c r="X44" i="30"/>
  <c r="W44" i="30"/>
  <c r="V44" i="30"/>
  <c r="U44" i="30"/>
  <c r="T44" i="30"/>
  <c r="S44" i="30"/>
  <c r="R44" i="30"/>
  <c r="Q44" i="30"/>
  <c r="P44" i="30"/>
  <c r="O44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Z42" i="30"/>
  <c r="Y42" i="30"/>
  <c r="X42" i="30"/>
  <c r="W42" i="30"/>
  <c r="V42" i="30"/>
  <c r="U42" i="30"/>
  <c r="T42" i="30"/>
  <c r="S42" i="30"/>
  <c r="R42" i="30"/>
  <c r="Q42" i="30"/>
  <c r="P42" i="30"/>
  <c r="O42" i="30"/>
  <c r="Z41" i="30"/>
  <c r="Y41" i="30"/>
  <c r="X41" i="30"/>
  <c r="W41" i="30"/>
  <c r="V41" i="30"/>
  <c r="U41" i="30"/>
  <c r="T41" i="30"/>
  <c r="S41" i="30"/>
  <c r="R41" i="30"/>
  <c r="Q41" i="30"/>
  <c r="P41" i="30"/>
  <c r="O41" i="30"/>
  <c r="Z40" i="30"/>
  <c r="Y40" i="30"/>
  <c r="X40" i="30"/>
  <c r="W40" i="30"/>
  <c r="V40" i="30"/>
  <c r="U40" i="30"/>
  <c r="T40" i="30"/>
  <c r="S40" i="30"/>
  <c r="R40" i="30"/>
  <c r="Q40" i="30"/>
  <c r="P40" i="30"/>
  <c r="O40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Z38" i="30"/>
  <c r="Y38" i="30"/>
  <c r="X38" i="30"/>
  <c r="W38" i="30"/>
  <c r="V38" i="30"/>
  <c r="U38" i="30"/>
  <c r="T38" i="30"/>
  <c r="S38" i="30"/>
  <c r="R38" i="30"/>
  <c r="Q38" i="30"/>
  <c r="P38" i="30"/>
  <c r="O38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Z36" i="30"/>
  <c r="Y36" i="30"/>
  <c r="X36" i="30"/>
  <c r="W36" i="30"/>
  <c r="V36" i="30"/>
  <c r="U36" i="30"/>
  <c r="T36" i="30"/>
  <c r="S36" i="30"/>
  <c r="R36" i="30"/>
  <c r="Q36" i="30"/>
  <c r="P36" i="30"/>
  <c r="O36" i="30"/>
  <c r="Z35" i="30"/>
  <c r="Y35" i="30"/>
  <c r="X35" i="30"/>
  <c r="W35" i="30"/>
  <c r="V35" i="30"/>
  <c r="U35" i="30"/>
  <c r="T35" i="30"/>
  <c r="S35" i="30"/>
  <c r="R35" i="30"/>
  <c r="Q35" i="30"/>
  <c r="P35" i="30"/>
  <c r="O35" i="30"/>
  <c r="Z34" i="30"/>
  <c r="Y34" i="30"/>
  <c r="X34" i="30"/>
  <c r="W34" i="30"/>
  <c r="V34" i="30"/>
  <c r="U34" i="30"/>
  <c r="T34" i="30"/>
  <c r="S34" i="30"/>
  <c r="R34" i="30"/>
  <c r="Q34" i="30"/>
  <c r="P34" i="30"/>
  <c r="O34" i="30"/>
  <c r="Z33" i="30"/>
  <c r="Y33" i="30"/>
  <c r="X33" i="30"/>
  <c r="W33" i="30"/>
  <c r="V33" i="30"/>
  <c r="U33" i="30"/>
  <c r="T33" i="30"/>
  <c r="S33" i="30"/>
  <c r="R33" i="30"/>
  <c r="Q33" i="30"/>
  <c r="P33" i="30"/>
  <c r="O33" i="30"/>
  <c r="Z32" i="30"/>
  <c r="Y32" i="30"/>
  <c r="X32" i="30"/>
  <c r="W32" i="30"/>
  <c r="V32" i="30"/>
  <c r="U32" i="30"/>
  <c r="T32" i="30"/>
  <c r="S32" i="30"/>
  <c r="R32" i="30"/>
  <c r="Q32" i="30"/>
  <c r="P32" i="30"/>
  <c r="O32" i="30"/>
  <c r="Z31" i="30"/>
  <c r="Y31" i="30"/>
  <c r="X31" i="30"/>
  <c r="W31" i="30"/>
  <c r="V31" i="30"/>
  <c r="U31" i="30"/>
  <c r="T31" i="30"/>
  <c r="S31" i="30"/>
  <c r="R31" i="30"/>
  <c r="Q31" i="30"/>
  <c r="P31" i="30"/>
  <c r="O31" i="30"/>
  <c r="Z30" i="30"/>
  <c r="Y30" i="30"/>
  <c r="X30" i="30"/>
  <c r="W30" i="30"/>
  <c r="V30" i="30"/>
  <c r="U30" i="30"/>
  <c r="T30" i="30"/>
  <c r="S30" i="30"/>
  <c r="R30" i="30"/>
  <c r="Q30" i="30"/>
  <c r="P30" i="30"/>
  <c r="O30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Z26" i="30"/>
  <c r="Y26" i="30"/>
  <c r="X26" i="30"/>
  <c r="W26" i="30"/>
  <c r="V26" i="30"/>
  <c r="U26" i="30"/>
  <c r="T26" i="30"/>
  <c r="S26" i="30"/>
  <c r="R26" i="30"/>
  <c r="Q26" i="30"/>
  <c r="P26" i="30"/>
  <c r="O26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Z24" i="30"/>
  <c r="Y24" i="30"/>
  <c r="X24" i="30"/>
  <c r="W24" i="30"/>
  <c r="V24" i="30"/>
  <c r="U24" i="30"/>
  <c r="T24" i="30"/>
  <c r="S24" i="30"/>
  <c r="R24" i="30"/>
  <c r="Q24" i="30"/>
  <c r="P24" i="30"/>
  <c r="O24" i="30"/>
  <c r="Z23" i="30"/>
  <c r="Y23" i="30"/>
  <c r="X23" i="30"/>
  <c r="W23" i="30"/>
  <c r="V23" i="30"/>
  <c r="U23" i="30"/>
  <c r="T23" i="30"/>
  <c r="S23" i="30"/>
  <c r="R23" i="30"/>
  <c r="Q23" i="30"/>
  <c r="P23" i="30"/>
  <c r="O23" i="30"/>
  <c r="Z22" i="30"/>
  <c r="Y22" i="30"/>
  <c r="X22" i="30"/>
  <c r="W22" i="30"/>
  <c r="V22" i="30"/>
  <c r="U22" i="30"/>
  <c r="T22" i="30"/>
  <c r="S22" i="30"/>
  <c r="R22" i="30"/>
  <c r="Q22" i="30"/>
  <c r="P22" i="30"/>
  <c r="O22" i="30"/>
  <c r="Z21" i="30"/>
  <c r="Y21" i="30"/>
  <c r="X21" i="30"/>
  <c r="W21" i="30"/>
  <c r="V21" i="30"/>
  <c r="U21" i="30"/>
  <c r="T21" i="30"/>
  <c r="S21" i="30"/>
  <c r="R21" i="30"/>
  <c r="Q21" i="30"/>
  <c r="P21" i="30"/>
  <c r="O21" i="30"/>
  <c r="Z20" i="30"/>
  <c r="Y20" i="30"/>
  <c r="X20" i="30"/>
  <c r="W20" i="30"/>
  <c r="V20" i="30"/>
  <c r="U20" i="30"/>
  <c r="T20" i="30"/>
  <c r="S20" i="30"/>
  <c r="R20" i="30"/>
  <c r="Q20" i="30"/>
  <c r="P20" i="30"/>
  <c r="O20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Z18" i="30"/>
  <c r="Y18" i="30"/>
  <c r="X18" i="30"/>
  <c r="W18" i="30"/>
  <c r="V18" i="30"/>
  <c r="U18" i="30"/>
  <c r="T18" i="30"/>
  <c r="S18" i="30"/>
  <c r="R18" i="30"/>
  <c r="Q18" i="30"/>
  <c r="P18" i="30"/>
  <c r="O18" i="30"/>
  <c r="Z17" i="30"/>
  <c r="Y17" i="30"/>
  <c r="X17" i="30"/>
  <c r="W17" i="30"/>
  <c r="V17" i="30"/>
  <c r="U17" i="30"/>
  <c r="T17" i="30"/>
  <c r="S17" i="30"/>
  <c r="R17" i="30"/>
  <c r="Q17" i="30"/>
  <c r="P17" i="30"/>
  <c r="O17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Z9" i="30"/>
  <c r="Y9" i="30"/>
  <c r="X9" i="30"/>
  <c r="W9" i="30"/>
  <c r="V9" i="30"/>
  <c r="U9" i="30"/>
  <c r="T9" i="30"/>
  <c r="S9" i="30"/>
  <c r="R9" i="30"/>
  <c r="Q9" i="30"/>
  <c r="P9" i="30"/>
  <c r="O9" i="30"/>
  <c r="Z8" i="30"/>
  <c r="Y8" i="30"/>
  <c r="X8" i="30"/>
  <c r="W8" i="30"/>
  <c r="V8" i="30"/>
  <c r="U8" i="30"/>
  <c r="T8" i="30"/>
  <c r="S8" i="30"/>
  <c r="R8" i="30"/>
  <c r="Q8" i="30"/>
  <c r="P8" i="30"/>
  <c r="O8" i="30"/>
  <c r="Z7" i="30"/>
  <c r="Y7" i="30"/>
  <c r="X7" i="30"/>
  <c r="W7" i="30"/>
  <c r="V7" i="30"/>
  <c r="U7" i="30"/>
  <c r="T7" i="30"/>
  <c r="S7" i="30"/>
  <c r="R7" i="30"/>
  <c r="Q7" i="30"/>
  <c r="P7" i="30"/>
  <c r="O7" i="30"/>
  <c r="Z6" i="30"/>
  <c r="Y6" i="30"/>
  <c r="X6" i="30"/>
  <c r="W6" i="30"/>
  <c r="V6" i="30"/>
  <c r="U6" i="30"/>
  <c r="T6" i="30"/>
  <c r="S6" i="30"/>
  <c r="R6" i="30"/>
  <c r="Q6" i="30"/>
  <c r="P6" i="30"/>
  <c r="O6" i="30"/>
  <c r="Z5" i="30"/>
  <c r="Y5" i="30"/>
  <c r="X5" i="30"/>
  <c r="W5" i="30"/>
  <c r="V5" i="30"/>
  <c r="U5" i="30"/>
  <c r="T5" i="30"/>
  <c r="S5" i="30"/>
  <c r="R5" i="30"/>
  <c r="Q5" i="30"/>
  <c r="P5" i="30"/>
  <c r="O5" i="30"/>
  <c r="AB49" i="29"/>
  <c r="AA49" i="29"/>
  <c r="Z49" i="29"/>
  <c r="Y49" i="29"/>
  <c r="X49" i="29"/>
  <c r="W49" i="29"/>
  <c r="AC49" i="29" s="1"/>
  <c r="V49" i="29"/>
  <c r="U49" i="29"/>
  <c r="T49" i="29"/>
  <c r="S49" i="29"/>
  <c r="R49" i="29"/>
  <c r="Q49" i="29"/>
  <c r="P49" i="29"/>
  <c r="AA48" i="29"/>
  <c r="Y48" i="29"/>
  <c r="W48" i="29"/>
  <c r="U48" i="29"/>
  <c r="S48" i="29"/>
  <c r="Q48" i="29"/>
  <c r="O48" i="29"/>
  <c r="AB48" i="29" s="1"/>
  <c r="N48" i="29"/>
  <c r="M48" i="29"/>
  <c r="Z48" i="29" s="1"/>
  <c r="L48" i="29"/>
  <c r="J48" i="29"/>
  <c r="I48" i="29"/>
  <c r="V48" i="29" s="1"/>
  <c r="AC48" i="29" s="1"/>
  <c r="H48" i="29"/>
  <c r="G48" i="29"/>
  <c r="T48" i="29" s="1"/>
  <c r="F48" i="29"/>
  <c r="E48" i="29"/>
  <c r="R48" i="29" s="1"/>
  <c r="D48" i="29"/>
  <c r="C48" i="29"/>
  <c r="P48" i="29" s="1"/>
  <c r="B48" i="29"/>
  <c r="O47" i="29"/>
  <c r="AB47" i="29" s="1"/>
  <c r="N47" i="29"/>
  <c r="M47" i="29"/>
  <c r="Z47" i="29" s="1"/>
  <c r="L47" i="29"/>
  <c r="J47" i="29"/>
  <c r="I47" i="29"/>
  <c r="V47" i="29" s="1"/>
  <c r="H47" i="29"/>
  <c r="G47" i="29"/>
  <c r="T47" i="29" s="1"/>
  <c r="F47" i="29"/>
  <c r="S47" i="29" s="1"/>
  <c r="E47" i="29"/>
  <c r="R47" i="29" s="1"/>
  <c r="D47" i="29"/>
  <c r="Q47" i="29" s="1"/>
  <c r="C47" i="29"/>
  <c r="P47" i="29" s="1"/>
  <c r="B47" i="29"/>
  <c r="AA47" i="29" s="1"/>
  <c r="O46" i="29"/>
  <c r="AB46" i="29" s="1"/>
  <c r="N46" i="29"/>
  <c r="M46" i="29"/>
  <c r="Z46" i="29" s="1"/>
  <c r="L46" i="29"/>
  <c r="J46" i="29"/>
  <c r="I46" i="29"/>
  <c r="V46" i="29" s="1"/>
  <c r="H46" i="29"/>
  <c r="G46" i="29"/>
  <c r="T46" i="29" s="1"/>
  <c r="F46" i="29"/>
  <c r="E46" i="29"/>
  <c r="R46" i="29" s="1"/>
  <c r="D46" i="29"/>
  <c r="C46" i="29"/>
  <c r="P46" i="29" s="1"/>
  <c r="B46" i="29"/>
  <c r="AA46" i="29" s="1"/>
  <c r="O45" i="29"/>
  <c r="AB45" i="29" s="1"/>
  <c r="N45" i="29"/>
  <c r="M45" i="29"/>
  <c r="Z45" i="29" s="1"/>
  <c r="L45" i="29"/>
  <c r="J45" i="29"/>
  <c r="W45" i="29" s="1"/>
  <c r="I45" i="29"/>
  <c r="V45" i="29" s="1"/>
  <c r="H45" i="29"/>
  <c r="U45" i="29" s="1"/>
  <c r="G45" i="29"/>
  <c r="T45" i="29" s="1"/>
  <c r="F45" i="29"/>
  <c r="S45" i="29" s="1"/>
  <c r="E45" i="29"/>
  <c r="R45" i="29" s="1"/>
  <c r="D45" i="29"/>
  <c r="Q45" i="29" s="1"/>
  <c r="C45" i="29"/>
  <c r="P45" i="29" s="1"/>
  <c r="B45" i="29"/>
  <c r="AA45" i="29" s="1"/>
  <c r="AB44" i="29"/>
  <c r="AA44" i="29"/>
  <c r="Z44" i="29"/>
  <c r="Y44" i="29"/>
  <c r="W44" i="29"/>
  <c r="AC44" i="29" s="1"/>
  <c r="V44" i="29"/>
  <c r="U44" i="29"/>
  <c r="T44" i="29"/>
  <c r="S44" i="29"/>
  <c r="R44" i="29"/>
  <c r="Q44" i="29"/>
  <c r="P44" i="29"/>
  <c r="K44" i="29"/>
  <c r="X44" i="29" s="1"/>
  <c r="AB43" i="29"/>
  <c r="AA43" i="29"/>
  <c r="Z43" i="29"/>
  <c r="Y43" i="29"/>
  <c r="X43" i="29"/>
  <c r="W43" i="29"/>
  <c r="V43" i="29"/>
  <c r="AC43" i="29" s="1"/>
  <c r="U43" i="29"/>
  <c r="T43" i="29"/>
  <c r="S43" i="29"/>
  <c r="R43" i="29"/>
  <c r="Q43" i="29"/>
  <c r="P43" i="29"/>
  <c r="K43" i="29"/>
  <c r="AB42" i="29"/>
  <c r="AA42" i="29"/>
  <c r="Z42" i="29"/>
  <c r="Y42" i="29"/>
  <c r="X42" i="29"/>
  <c r="W42" i="29"/>
  <c r="AC42" i="29" s="1"/>
  <c r="V42" i="29"/>
  <c r="U42" i="29"/>
  <c r="T42" i="29"/>
  <c r="S42" i="29"/>
  <c r="R42" i="29"/>
  <c r="Q42" i="29"/>
  <c r="P42" i="29"/>
  <c r="AB41" i="29"/>
  <c r="AA41" i="29"/>
  <c r="Z41" i="29"/>
  <c r="Y41" i="29"/>
  <c r="W41" i="29"/>
  <c r="AC41" i="29" s="1"/>
  <c r="V41" i="29"/>
  <c r="U41" i="29"/>
  <c r="T41" i="29"/>
  <c r="S41" i="29"/>
  <c r="R41" i="29"/>
  <c r="Q41" i="29"/>
  <c r="P41" i="29"/>
  <c r="K41" i="29"/>
  <c r="X41" i="29" s="1"/>
  <c r="AB40" i="29"/>
  <c r="AA40" i="29"/>
  <c r="Z40" i="29"/>
  <c r="Y40" i="29"/>
  <c r="X40" i="29"/>
  <c r="W40" i="29"/>
  <c r="V40" i="29"/>
  <c r="AC40" i="29" s="1"/>
  <c r="U40" i="29"/>
  <c r="T40" i="29"/>
  <c r="S40" i="29"/>
  <c r="R40" i="29"/>
  <c r="Q40" i="29"/>
  <c r="P40" i="29"/>
  <c r="K40" i="29"/>
  <c r="AB39" i="29"/>
  <c r="AA39" i="29"/>
  <c r="Z39" i="29"/>
  <c r="Y39" i="29"/>
  <c r="W39" i="29"/>
  <c r="AC39" i="29" s="1"/>
  <c r="V39" i="29"/>
  <c r="U39" i="29"/>
  <c r="T39" i="29"/>
  <c r="S39" i="29"/>
  <c r="R39" i="29"/>
  <c r="Q39" i="29"/>
  <c r="P39" i="29"/>
  <c r="K39" i="29"/>
  <c r="X39" i="29" s="1"/>
  <c r="AB38" i="29"/>
  <c r="AA38" i="29"/>
  <c r="Z38" i="29"/>
  <c r="Y38" i="29"/>
  <c r="X38" i="29"/>
  <c r="W38" i="29"/>
  <c r="V38" i="29"/>
  <c r="AC38" i="29" s="1"/>
  <c r="U38" i="29"/>
  <c r="T38" i="29"/>
  <c r="S38" i="29"/>
  <c r="R38" i="29"/>
  <c r="Q38" i="29"/>
  <c r="P38" i="29"/>
  <c r="K38" i="29"/>
  <c r="AB37" i="29"/>
  <c r="AA37" i="29"/>
  <c r="Z37" i="29"/>
  <c r="Y37" i="29"/>
  <c r="W37" i="29"/>
  <c r="AC37" i="29" s="1"/>
  <c r="V37" i="29"/>
  <c r="U37" i="29"/>
  <c r="T37" i="29"/>
  <c r="S37" i="29"/>
  <c r="R37" i="29"/>
  <c r="Q37" i="29"/>
  <c r="P37" i="29"/>
  <c r="K37" i="29"/>
  <c r="X37" i="29" s="1"/>
  <c r="AB36" i="29"/>
  <c r="AA36" i="29"/>
  <c r="Z36" i="29"/>
  <c r="Y36" i="29"/>
  <c r="X36" i="29"/>
  <c r="W36" i="29"/>
  <c r="V36" i="29"/>
  <c r="AC36" i="29" s="1"/>
  <c r="U36" i="29"/>
  <c r="T36" i="29"/>
  <c r="S36" i="29"/>
  <c r="R36" i="29"/>
  <c r="Q36" i="29"/>
  <c r="P36" i="29"/>
  <c r="K36" i="29"/>
  <c r="AB35" i="29"/>
  <c r="AA35" i="29"/>
  <c r="Z35" i="29"/>
  <c r="Y35" i="29"/>
  <c r="W35" i="29"/>
  <c r="AC35" i="29" s="1"/>
  <c r="V35" i="29"/>
  <c r="U35" i="29"/>
  <c r="T35" i="29"/>
  <c r="S35" i="29"/>
  <c r="R35" i="29"/>
  <c r="Q35" i="29"/>
  <c r="P35" i="29"/>
  <c r="K35" i="29"/>
  <c r="X35" i="29" s="1"/>
  <c r="AB34" i="29"/>
  <c r="AA34" i="29"/>
  <c r="Z34" i="29"/>
  <c r="Y34" i="29"/>
  <c r="X34" i="29"/>
  <c r="W34" i="29"/>
  <c r="V34" i="29"/>
  <c r="AC34" i="29" s="1"/>
  <c r="U34" i="29"/>
  <c r="T34" i="29"/>
  <c r="S34" i="29"/>
  <c r="R34" i="29"/>
  <c r="Q34" i="29"/>
  <c r="P34" i="29"/>
  <c r="K34" i="29"/>
  <c r="AB33" i="29"/>
  <c r="AA33" i="29"/>
  <c r="Z33" i="29"/>
  <c r="Y33" i="29"/>
  <c r="W33" i="29"/>
  <c r="AC33" i="29" s="1"/>
  <c r="V33" i="29"/>
  <c r="U33" i="29"/>
  <c r="T33" i="29"/>
  <c r="S33" i="29"/>
  <c r="R33" i="29"/>
  <c r="Q33" i="29"/>
  <c r="P33" i="29"/>
  <c r="K33" i="29"/>
  <c r="X33" i="29" s="1"/>
  <c r="AB32" i="29"/>
  <c r="AA32" i="29"/>
  <c r="Z32" i="29"/>
  <c r="Y32" i="29"/>
  <c r="X32" i="29"/>
  <c r="W32" i="29"/>
  <c r="V32" i="29"/>
  <c r="AC32" i="29" s="1"/>
  <c r="U32" i="29"/>
  <c r="T32" i="29"/>
  <c r="S32" i="29"/>
  <c r="R32" i="29"/>
  <c r="Q32" i="29"/>
  <c r="P32" i="29"/>
  <c r="K32" i="29"/>
  <c r="AB31" i="29"/>
  <c r="AA31" i="29"/>
  <c r="Z31" i="29"/>
  <c r="Y31" i="29"/>
  <c r="W31" i="29"/>
  <c r="AC31" i="29" s="1"/>
  <c r="V31" i="29"/>
  <c r="U31" i="29"/>
  <c r="T31" i="29"/>
  <c r="S31" i="29"/>
  <c r="R31" i="29"/>
  <c r="Q31" i="29"/>
  <c r="P31" i="29"/>
  <c r="K31" i="29"/>
  <c r="X31" i="29" s="1"/>
  <c r="AB30" i="29"/>
  <c r="AA30" i="29"/>
  <c r="Z30" i="29"/>
  <c r="Y30" i="29"/>
  <c r="X30" i="29"/>
  <c r="W30" i="29"/>
  <c r="V30" i="29"/>
  <c r="AC30" i="29" s="1"/>
  <c r="U30" i="29"/>
  <c r="T30" i="29"/>
  <c r="S30" i="29"/>
  <c r="R30" i="29"/>
  <c r="Q30" i="29"/>
  <c r="P30" i="29"/>
  <c r="K30" i="29"/>
  <c r="AB29" i="29"/>
  <c r="AA29" i="29"/>
  <c r="Z29" i="29"/>
  <c r="Y29" i="29"/>
  <c r="W29" i="29"/>
  <c r="AC29" i="29" s="1"/>
  <c r="V29" i="29"/>
  <c r="U29" i="29"/>
  <c r="T29" i="29"/>
  <c r="S29" i="29"/>
  <c r="R29" i="29"/>
  <c r="Q29" i="29"/>
  <c r="P29" i="29"/>
  <c r="K29" i="29"/>
  <c r="X29" i="29" s="1"/>
  <c r="AB28" i="29"/>
  <c r="AA28" i="29"/>
  <c r="Z28" i="29"/>
  <c r="Y28" i="29"/>
  <c r="X28" i="29"/>
  <c r="W28" i="29"/>
  <c r="V28" i="29"/>
  <c r="AC28" i="29" s="1"/>
  <c r="U28" i="29"/>
  <c r="T28" i="29"/>
  <c r="S28" i="29"/>
  <c r="R28" i="29"/>
  <c r="Q28" i="29"/>
  <c r="P28" i="29"/>
  <c r="K28" i="29"/>
  <c r="AB27" i="29"/>
  <c r="AA27" i="29"/>
  <c r="Z27" i="29"/>
  <c r="Y27" i="29"/>
  <c r="W27" i="29"/>
  <c r="AC27" i="29" s="1"/>
  <c r="V27" i="29"/>
  <c r="U27" i="29"/>
  <c r="T27" i="29"/>
  <c r="S27" i="29"/>
  <c r="R27" i="29"/>
  <c r="Q27" i="29"/>
  <c r="P27" i="29"/>
  <c r="K27" i="29"/>
  <c r="X27" i="29" s="1"/>
  <c r="AB26" i="29"/>
  <c r="AA26" i="29"/>
  <c r="Z26" i="29"/>
  <c r="Y26" i="29"/>
  <c r="X26" i="29"/>
  <c r="W26" i="29"/>
  <c r="V26" i="29"/>
  <c r="AC26" i="29" s="1"/>
  <c r="U26" i="29"/>
  <c r="T26" i="29"/>
  <c r="S26" i="29"/>
  <c r="R26" i="29"/>
  <c r="Q26" i="29"/>
  <c r="P26" i="29"/>
  <c r="K26" i="29"/>
  <c r="AB25" i="29"/>
  <c r="AA25" i="29"/>
  <c r="Z25" i="29"/>
  <c r="Y25" i="29"/>
  <c r="W25" i="29"/>
  <c r="AC25" i="29" s="1"/>
  <c r="V25" i="29"/>
  <c r="U25" i="29"/>
  <c r="T25" i="29"/>
  <c r="S25" i="29"/>
  <c r="R25" i="29"/>
  <c r="Q25" i="29"/>
  <c r="P25" i="29"/>
  <c r="K25" i="29"/>
  <c r="X25" i="29" s="1"/>
  <c r="AB24" i="29"/>
  <c r="AA24" i="29"/>
  <c r="Z24" i="29"/>
  <c r="Y24" i="29"/>
  <c r="X24" i="29"/>
  <c r="W24" i="29"/>
  <c r="V24" i="29"/>
  <c r="AC24" i="29" s="1"/>
  <c r="U24" i="29"/>
  <c r="T24" i="29"/>
  <c r="S24" i="29"/>
  <c r="R24" i="29"/>
  <c r="Q24" i="29"/>
  <c r="P24" i="29"/>
  <c r="K24" i="29"/>
  <c r="AB23" i="29"/>
  <c r="AA23" i="29"/>
  <c r="Z23" i="29"/>
  <c r="Y23" i="29"/>
  <c r="W23" i="29"/>
  <c r="AC23" i="29" s="1"/>
  <c r="V23" i="29"/>
  <c r="U23" i="29"/>
  <c r="T23" i="29"/>
  <c r="S23" i="29"/>
  <c r="R23" i="29"/>
  <c r="Q23" i="29"/>
  <c r="P23" i="29"/>
  <c r="K23" i="29"/>
  <c r="X23" i="29" s="1"/>
  <c r="AB22" i="29"/>
  <c r="AA22" i="29"/>
  <c r="Z22" i="29"/>
  <c r="Y22" i="29"/>
  <c r="X22" i="29"/>
  <c r="W22" i="29"/>
  <c r="V22" i="29"/>
  <c r="AC22" i="29" s="1"/>
  <c r="U22" i="29"/>
  <c r="T22" i="29"/>
  <c r="S22" i="29"/>
  <c r="R22" i="29"/>
  <c r="Q22" i="29"/>
  <c r="P22" i="29"/>
  <c r="K22" i="29"/>
  <c r="AB21" i="29"/>
  <c r="AA21" i="29"/>
  <c r="Z21" i="29"/>
  <c r="Y21" i="29"/>
  <c r="W21" i="29"/>
  <c r="AC21" i="29" s="1"/>
  <c r="V21" i="29"/>
  <c r="U21" i="29"/>
  <c r="T21" i="29"/>
  <c r="S21" i="29"/>
  <c r="R21" i="29"/>
  <c r="Q21" i="29"/>
  <c r="P21" i="29"/>
  <c r="K21" i="29"/>
  <c r="K48" i="29" s="1"/>
  <c r="X48" i="29" s="1"/>
  <c r="AB20" i="29"/>
  <c r="AA20" i="29"/>
  <c r="Z20" i="29"/>
  <c r="Y20" i="29"/>
  <c r="X20" i="29"/>
  <c r="W20" i="29"/>
  <c r="V20" i="29"/>
  <c r="AC20" i="29" s="1"/>
  <c r="U20" i="29"/>
  <c r="T20" i="29"/>
  <c r="S20" i="29"/>
  <c r="R20" i="29"/>
  <c r="Q20" i="29"/>
  <c r="P20" i="29"/>
  <c r="K20" i="29"/>
  <c r="AB19" i="29"/>
  <c r="AA19" i="29"/>
  <c r="Z19" i="29"/>
  <c r="Y19" i="29"/>
  <c r="W19" i="29"/>
  <c r="AC19" i="29" s="1"/>
  <c r="V19" i="29"/>
  <c r="U19" i="29"/>
  <c r="T19" i="29"/>
  <c r="S19" i="29"/>
  <c r="R19" i="29"/>
  <c r="Q19" i="29"/>
  <c r="P19" i="29"/>
  <c r="K19" i="29"/>
  <c r="X19" i="29" s="1"/>
  <c r="AB18" i="29"/>
  <c r="AA18" i="29"/>
  <c r="Z18" i="29"/>
  <c r="Y18" i="29"/>
  <c r="X18" i="29"/>
  <c r="W18" i="29"/>
  <c r="V18" i="29"/>
  <c r="AC18" i="29" s="1"/>
  <c r="U18" i="29"/>
  <c r="T18" i="29"/>
  <c r="S18" i="29"/>
  <c r="R18" i="29"/>
  <c r="Q18" i="29"/>
  <c r="P18" i="29"/>
  <c r="K18" i="29"/>
  <c r="AB17" i="29"/>
  <c r="AA17" i="29"/>
  <c r="Z17" i="29"/>
  <c r="Y17" i="29"/>
  <c r="W17" i="29"/>
  <c r="AC17" i="29" s="1"/>
  <c r="V17" i="29"/>
  <c r="U17" i="29"/>
  <c r="T17" i="29"/>
  <c r="S17" i="29"/>
  <c r="R17" i="29"/>
  <c r="Q17" i="29"/>
  <c r="P17" i="29"/>
  <c r="K17" i="29"/>
  <c r="X17" i="29" s="1"/>
  <c r="AB16" i="29"/>
  <c r="AA16" i="29"/>
  <c r="Z16" i="29"/>
  <c r="Y16" i="29"/>
  <c r="X16" i="29"/>
  <c r="W16" i="29"/>
  <c r="V16" i="29"/>
  <c r="AC16" i="29" s="1"/>
  <c r="U16" i="29"/>
  <c r="T16" i="29"/>
  <c r="S16" i="29"/>
  <c r="R16" i="29"/>
  <c r="Q16" i="29"/>
  <c r="P16" i="29"/>
  <c r="K16" i="29"/>
  <c r="AB15" i="29"/>
  <c r="AA15" i="29"/>
  <c r="Z15" i="29"/>
  <c r="Y15" i="29"/>
  <c r="W15" i="29"/>
  <c r="AC15" i="29" s="1"/>
  <c r="V15" i="29"/>
  <c r="U15" i="29"/>
  <c r="T15" i="29"/>
  <c r="S15" i="29"/>
  <c r="R15" i="29"/>
  <c r="Q15" i="29"/>
  <c r="P15" i="29"/>
  <c r="K15" i="29"/>
  <c r="X15" i="29" s="1"/>
  <c r="AB14" i="29"/>
  <c r="AA14" i="29"/>
  <c r="Z14" i="29"/>
  <c r="Y14" i="29"/>
  <c r="X14" i="29"/>
  <c r="W14" i="29"/>
  <c r="V14" i="29"/>
  <c r="AC14" i="29" s="1"/>
  <c r="U14" i="29"/>
  <c r="T14" i="29"/>
  <c r="S14" i="29"/>
  <c r="R14" i="29"/>
  <c r="Q14" i="29"/>
  <c r="P14" i="29"/>
  <c r="K14" i="29"/>
  <c r="AB13" i="29"/>
  <c r="AA13" i="29"/>
  <c r="Z13" i="29"/>
  <c r="Y13" i="29"/>
  <c r="W13" i="29"/>
  <c r="AC13" i="29" s="1"/>
  <c r="V13" i="29"/>
  <c r="U13" i="29"/>
  <c r="T13" i="29"/>
  <c r="S13" i="29"/>
  <c r="R13" i="29"/>
  <c r="Q13" i="29"/>
  <c r="P13" i="29"/>
  <c r="K13" i="29"/>
  <c r="X13" i="29" s="1"/>
  <c r="AB12" i="29"/>
  <c r="AA12" i="29"/>
  <c r="Z12" i="29"/>
  <c r="Y12" i="29"/>
  <c r="X12" i="29"/>
  <c r="W12" i="29"/>
  <c r="V12" i="29"/>
  <c r="AC12" i="29" s="1"/>
  <c r="U12" i="29"/>
  <c r="T12" i="29"/>
  <c r="S12" i="29"/>
  <c r="R12" i="29"/>
  <c r="Q12" i="29"/>
  <c r="P12" i="29"/>
  <c r="K12" i="29"/>
  <c r="K46" i="29" s="1"/>
  <c r="X46" i="29" s="1"/>
  <c r="AB11" i="29"/>
  <c r="AA11" i="29"/>
  <c r="Z11" i="29"/>
  <c r="Y11" i="29"/>
  <c r="W11" i="29"/>
  <c r="AC11" i="29" s="1"/>
  <c r="V11" i="29"/>
  <c r="U11" i="29"/>
  <c r="T11" i="29"/>
  <c r="S11" i="29"/>
  <c r="R11" i="29"/>
  <c r="Q11" i="29"/>
  <c r="P11" i="29"/>
  <c r="K11" i="29"/>
  <c r="X11" i="29" s="1"/>
  <c r="AB10" i="29"/>
  <c r="AA10" i="29"/>
  <c r="Z10" i="29"/>
  <c r="Y10" i="29"/>
  <c r="X10" i="29"/>
  <c r="W10" i="29"/>
  <c r="V10" i="29"/>
  <c r="AC10" i="29" s="1"/>
  <c r="U10" i="29"/>
  <c r="T10" i="29"/>
  <c r="S10" i="29"/>
  <c r="R10" i="29"/>
  <c r="Q10" i="29"/>
  <c r="P10" i="29"/>
  <c r="K10" i="29"/>
  <c r="AB9" i="29"/>
  <c r="AA9" i="29"/>
  <c r="Z9" i="29"/>
  <c r="Y9" i="29"/>
  <c r="W9" i="29"/>
  <c r="AC9" i="29" s="1"/>
  <c r="V9" i="29"/>
  <c r="U9" i="29"/>
  <c r="T9" i="29"/>
  <c r="S9" i="29"/>
  <c r="R9" i="29"/>
  <c r="Q9" i="29"/>
  <c r="P9" i="29"/>
  <c r="K9" i="29"/>
  <c r="X9" i="29" s="1"/>
  <c r="AB8" i="29"/>
  <c r="AA8" i="29"/>
  <c r="Z8" i="29"/>
  <c r="Y8" i="29"/>
  <c r="X8" i="29"/>
  <c r="W8" i="29"/>
  <c r="V8" i="29"/>
  <c r="AC8" i="29" s="1"/>
  <c r="U8" i="29"/>
  <c r="T8" i="29"/>
  <c r="S8" i="29"/>
  <c r="R8" i="29"/>
  <c r="Q8" i="29"/>
  <c r="P8" i="29"/>
  <c r="K8" i="29"/>
  <c r="AB7" i="29"/>
  <c r="AA7" i="29"/>
  <c r="Z7" i="29"/>
  <c r="Y7" i="29"/>
  <c r="W7" i="29"/>
  <c r="AC7" i="29" s="1"/>
  <c r="V7" i="29"/>
  <c r="U7" i="29"/>
  <c r="T7" i="29"/>
  <c r="S7" i="29"/>
  <c r="R7" i="29"/>
  <c r="Q7" i="29"/>
  <c r="P7" i="29"/>
  <c r="K7" i="29"/>
  <c r="X7" i="29" s="1"/>
  <c r="AB6" i="29"/>
  <c r="AA6" i="29"/>
  <c r="Z6" i="29"/>
  <c r="Y6" i="29"/>
  <c r="X6" i="29"/>
  <c r="W6" i="29"/>
  <c r="V6" i="29"/>
  <c r="AC6" i="29" s="1"/>
  <c r="U6" i="29"/>
  <c r="T6" i="29"/>
  <c r="S6" i="29"/>
  <c r="R6" i="29"/>
  <c r="Q6" i="29"/>
  <c r="P6" i="29"/>
  <c r="K6" i="29"/>
  <c r="AB5" i="29"/>
  <c r="AA5" i="29"/>
  <c r="Z5" i="29"/>
  <c r="Y5" i="29"/>
  <c r="W5" i="29"/>
  <c r="AC5" i="29" s="1"/>
  <c r="V5" i="29"/>
  <c r="U5" i="29"/>
  <c r="T5" i="29"/>
  <c r="S5" i="29"/>
  <c r="R5" i="29"/>
  <c r="Q5" i="29"/>
  <c r="P5" i="29"/>
  <c r="K5" i="29"/>
  <c r="K47" i="29" s="1"/>
  <c r="X47" i="29" s="1"/>
  <c r="O51" i="24"/>
  <c r="R51" i="24" s="1"/>
  <c r="O50" i="24"/>
  <c r="R50" i="24" s="1"/>
  <c r="O49" i="24"/>
  <c r="R49" i="24" s="1"/>
  <c r="O48" i="24"/>
  <c r="R48" i="24" s="1"/>
  <c r="Q47" i="24"/>
  <c r="P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B47" i="24"/>
  <c r="O47" i="24" s="1"/>
  <c r="R47" i="24" s="1"/>
  <c r="Q46" i="24"/>
  <c r="P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B46" i="24"/>
  <c r="O46" i="24" s="1"/>
  <c r="R46" i="24" s="1"/>
  <c r="Q45" i="24"/>
  <c r="P45" i="24"/>
  <c r="N45" i="24"/>
  <c r="M45" i="24"/>
  <c r="L45" i="24"/>
  <c r="K45" i="24"/>
  <c r="J45" i="24"/>
  <c r="I45" i="24"/>
  <c r="H45" i="24"/>
  <c r="G45" i="24"/>
  <c r="F45" i="24"/>
  <c r="E45" i="24"/>
  <c r="D45" i="24"/>
  <c r="C45" i="24"/>
  <c r="B45" i="24"/>
  <c r="O45" i="24" s="1"/>
  <c r="R45" i="24" s="1"/>
  <c r="N44" i="24"/>
  <c r="M44" i="24"/>
  <c r="B44" i="24"/>
  <c r="O44" i="24" s="1"/>
  <c r="R44" i="24" s="1"/>
  <c r="O43" i="24"/>
  <c r="R43" i="24" s="1"/>
  <c r="O42" i="24"/>
  <c r="R42" i="24" s="1"/>
  <c r="O41" i="24"/>
  <c r="R41" i="24" s="1"/>
  <c r="O40" i="24"/>
  <c r="R40" i="24" s="1"/>
  <c r="O39" i="24"/>
  <c r="R39" i="24" s="1"/>
  <c r="O38" i="24"/>
  <c r="R38" i="24" s="1"/>
  <c r="O37" i="24"/>
  <c r="R37" i="24" s="1"/>
  <c r="O36" i="24"/>
  <c r="R36" i="24" s="1"/>
  <c r="O35" i="24"/>
  <c r="R35" i="24" s="1"/>
  <c r="O34" i="24"/>
  <c r="R34" i="24" s="1"/>
  <c r="O33" i="24"/>
  <c r="R33" i="24" s="1"/>
  <c r="O32" i="24"/>
  <c r="R32" i="24" s="1"/>
  <c r="O31" i="24"/>
  <c r="R31" i="24" s="1"/>
  <c r="O30" i="24"/>
  <c r="R30" i="24" s="1"/>
  <c r="O29" i="24"/>
  <c r="R29" i="24" s="1"/>
  <c r="O28" i="24"/>
  <c r="R28" i="24" s="1"/>
  <c r="O27" i="24"/>
  <c r="R27" i="24" s="1"/>
  <c r="O26" i="24"/>
  <c r="R26" i="24" s="1"/>
  <c r="O25" i="24"/>
  <c r="R25" i="24" s="1"/>
  <c r="O24" i="24"/>
  <c r="R24" i="24" s="1"/>
  <c r="O23" i="24"/>
  <c r="R23" i="24" s="1"/>
  <c r="O22" i="24"/>
  <c r="R22" i="24" s="1"/>
  <c r="O21" i="24"/>
  <c r="R21" i="24" s="1"/>
  <c r="O20" i="24"/>
  <c r="R20" i="24" s="1"/>
  <c r="O19" i="24"/>
  <c r="R19" i="24" s="1"/>
  <c r="O18" i="24"/>
  <c r="R18" i="24" s="1"/>
  <c r="O17" i="24"/>
  <c r="R17" i="24" s="1"/>
  <c r="O16" i="24"/>
  <c r="R16" i="24" s="1"/>
  <c r="O15" i="24"/>
  <c r="R15" i="24" s="1"/>
  <c r="O14" i="24"/>
  <c r="R14" i="24" s="1"/>
  <c r="O13" i="24"/>
  <c r="R13" i="24" s="1"/>
  <c r="O12" i="24"/>
  <c r="R12" i="24" s="1"/>
  <c r="O11" i="24"/>
  <c r="R11" i="24" s="1"/>
  <c r="O10" i="24"/>
  <c r="R10" i="24" s="1"/>
  <c r="O9" i="24"/>
  <c r="R9" i="24" s="1"/>
  <c r="O8" i="24"/>
  <c r="R8" i="24" s="1"/>
  <c r="O7" i="24"/>
  <c r="R7" i="24" s="1"/>
  <c r="O6" i="24"/>
  <c r="R6" i="24" s="1"/>
  <c r="O5" i="24"/>
  <c r="R5" i="24" s="1"/>
  <c r="O4" i="24"/>
  <c r="R4" i="24" s="1"/>
  <c r="Q46" i="32" l="1"/>
  <c r="R47" i="32"/>
  <c r="Q48" i="32"/>
  <c r="P45" i="31"/>
  <c r="R45" i="31"/>
  <c r="T45" i="31"/>
  <c r="V45" i="31"/>
  <c r="X45" i="31"/>
  <c r="Z45" i="31"/>
  <c r="O46" i="31"/>
  <c r="Q46" i="31"/>
  <c r="S46" i="31"/>
  <c r="U46" i="31"/>
  <c r="W46" i="31"/>
  <c r="Y46" i="31"/>
  <c r="P47" i="31"/>
  <c r="R47" i="31"/>
  <c r="T47" i="31"/>
  <c r="V47" i="31"/>
  <c r="X47" i="31"/>
  <c r="Z47" i="31"/>
  <c r="O48" i="31"/>
  <c r="Q48" i="31"/>
  <c r="S48" i="31"/>
  <c r="U48" i="31"/>
  <c r="W48" i="31"/>
  <c r="Y48" i="31"/>
  <c r="O45" i="31"/>
  <c r="Q45" i="31"/>
  <c r="S45" i="31"/>
  <c r="U45" i="31"/>
  <c r="W45" i="31"/>
  <c r="Y45" i="31"/>
  <c r="P46" i="31"/>
  <c r="R46" i="31"/>
  <c r="T46" i="31"/>
  <c r="V46" i="31"/>
  <c r="X46" i="31"/>
  <c r="Z46" i="31"/>
  <c r="W47" i="31"/>
  <c r="Y47" i="31"/>
  <c r="P48" i="31"/>
  <c r="R48" i="31"/>
  <c r="T48" i="31"/>
  <c r="V48" i="31"/>
  <c r="X48" i="31"/>
  <c r="Z48" i="31"/>
  <c r="P45" i="30"/>
  <c r="R45" i="30"/>
  <c r="T45" i="30"/>
  <c r="V45" i="30"/>
  <c r="X45" i="30"/>
  <c r="Z45" i="30"/>
  <c r="O46" i="30"/>
  <c r="Q46" i="30"/>
  <c r="S46" i="30"/>
  <c r="U46" i="30"/>
  <c r="W46" i="30"/>
  <c r="Y46" i="30"/>
  <c r="P47" i="30"/>
  <c r="R47" i="30"/>
  <c r="T47" i="30"/>
  <c r="V47" i="30"/>
  <c r="X47" i="30"/>
  <c r="Z47" i="30"/>
  <c r="Q48" i="30"/>
  <c r="S48" i="30"/>
  <c r="U48" i="30"/>
  <c r="W48" i="30"/>
  <c r="Y48" i="30"/>
  <c r="O45" i="30"/>
  <c r="Q45" i="30"/>
  <c r="S45" i="30"/>
  <c r="U45" i="30"/>
  <c r="W45" i="30"/>
  <c r="Y45" i="30"/>
  <c r="P46" i="30"/>
  <c r="R46" i="30"/>
  <c r="T46" i="30"/>
  <c r="V46" i="30"/>
  <c r="X46" i="30"/>
  <c r="Z46" i="30"/>
  <c r="O47" i="30"/>
  <c r="Q47" i="30"/>
  <c r="S47" i="30"/>
  <c r="U47" i="30"/>
  <c r="W47" i="30"/>
  <c r="Y47" i="30"/>
  <c r="P48" i="30"/>
  <c r="R48" i="30"/>
  <c r="T48" i="30"/>
  <c r="V48" i="30"/>
  <c r="X48" i="30"/>
  <c r="Z48" i="30"/>
  <c r="AC45" i="29"/>
  <c r="X5" i="29"/>
  <c r="X21" i="29"/>
  <c r="K45" i="29"/>
  <c r="X45" i="29" s="1"/>
  <c r="Y45" i="29"/>
  <c r="Q46" i="29"/>
  <c r="S46" i="29"/>
  <c r="U46" i="29"/>
  <c r="W46" i="29"/>
  <c r="AC46" i="29" s="1"/>
  <c r="Y46" i="29"/>
  <c r="U47" i="29"/>
  <c r="W47" i="29"/>
  <c r="AC47" i="29" s="1"/>
  <c r="Y47" i="29"/>
</calcChain>
</file>

<file path=xl/sharedStrings.xml><?xml version="1.0" encoding="utf-8"?>
<sst xmlns="http://schemas.openxmlformats.org/spreadsheetml/2006/main" count="1374" uniqueCount="529">
  <si>
    <t>Obec název</t>
  </si>
  <si>
    <t>Bílá Hlína</t>
  </si>
  <si>
    <t>Boseň</t>
  </si>
  <si>
    <t>Branžež</t>
  </si>
  <si>
    <t>Březina</t>
  </si>
  <si>
    <t>Dobšín</t>
  </si>
  <si>
    <t>Dolní Bousov</t>
  </si>
  <si>
    <t>Horní Bukovina</t>
  </si>
  <si>
    <t>Hrubá Skála</t>
  </si>
  <si>
    <t>Chocnějovice</t>
  </si>
  <si>
    <t>Jivina</t>
  </si>
  <si>
    <t>Kacanovy</t>
  </si>
  <si>
    <t>Karlovice</t>
  </si>
  <si>
    <t>Klášter Hradiště nad Jizerou</t>
  </si>
  <si>
    <t>Kněžmost</t>
  </si>
  <si>
    <t>Koryta</t>
  </si>
  <si>
    <t>Ktová</t>
  </si>
  <si>
    <t>Libošovice</t>
  </si>
  <si>
    <t>Loukov</t>
  </si>
  <si>
    <t>Loukovec</t>
  </si>
  <si>
    <t>Markvartice</t>
  </si>
  <si>
    <t>Mladějov</t>
  </si>
  <si>
    <t>Mnichovo Hradiště</t>
  </si>
  <si>
    <t>Modřišice</t>
  </si>
  <si>
    <t>Mohelnice nad Jizerou</t>
  </si>
  <si>
    <t>Mukařov</t>
  </si>
  <si>
    <t>Neveklovice</t>
  </si>
  <si>
    <t>Olešnice</t>
  </si>
  <si>
    <t>Osek</t>
  </si>
  <si>
    <t>Přepeře</t>
  </si>
  <si>
    <t>Ptýrov</t>
  </si>
  <si>
    <t>Rohatsko</t>
  </si>
  <si>
    <t>Samšina</t>
  </si>
  <si>
    <t>Sezemice</t>
  </si>
  <si>
    <t>Sobotka</t>
  </si>
  <si>
    <t>Strážiště</t>
  </si>
  <si>
    <t>Troskovice</t>
  </si>
  <si>
    <t>Turnov</t>
  </si>
  <si>
    <t>Všeň</t>
  </si>
  <si>
    <t>Vyskeř</t>
  </si>
  <si>
    <t>Žďár</t>
  </si>
  <si>
    <t>Středočeský kraj</t>
  </si>
  <si>
    <t>Liberecký kraj</t>
  </si>
  <si>
    <t>Královéhradecký kraj</t>
  </si>
  <si>
    <t>Česká republika</t>
  </si>
  <si>
    <t>CELKEM MAS</t>
  </si>
  <si>
    <t>Liberecká část</t>
  </si>
  <si>
    <t>Středočeská část</t>
  </si>
  <si>
    <t>Královéhradecká část</t>
  </si>
  <si>
    <t>Zdroj: ČSÚ, vlastní výpočty</t>
  </si>
  <si>
    <t>Název obce</t>
  </si>
  <si>
    <t>2005</t>
  </si>
  <si>
    <t>2006</t>
  </si>
  <si>
    <t>2007</t>
  </si>
  <si>
    <t>2008</t>
  </si>
  <si>
    <t>2009</t>
  </si>
  <si>
    <t>2010</t>
  </si>
  <si>
    <t>2011</t>
  </si>
  <si>
    <t>obec</t>
  </si>
  <si>
    <t>v tom</t>
  </si>
  <si>
    <t xml:space="preserve">Karlovice </t>
  </si>
  <si>
    <t>celkem</t>
  </si>
  <si>
    <t>MAHLE Behr Mnichovo Hradiště s.r.o.</t>
  </si>
  <si>
    <t>-</t>
  </si>
  <si>
    <t>Hřmenín</t>
  </si>
  <si>
    <t>hřbitov</t>
  </si>
  <si>
    <t>Kadeřavec</t>
  </si>
  <si>
    <t>Název</t>
  </si>
  <si>
    <t>CELKEM</t>
  </si>
  <si>
    <t>počet nově postavených bytů</t>
  </si>
  <si>
    <t>počet bytů v roce 2001</t>
  </si>
  <si>
    <t>podíl nově postavených bytů na stavu z roku 2001</t>
  </si>
  <si>
    <t>2002</t>
  </si>
  <si>
    <t>2003</t>
  </si>
  <si>
    <t>2004</t>
  </si>
  <si>
    <t>2001-2013</t>
  </si>
  <si>
    <t>trvale obydlených</t>
  </si>
  <si>
    <t>Obec</t>
  </si>
  <si>
    <t>Lokalita</t>
  </si>
  <si>
    <t>Stupeň rizikovosti</t>
  </si>
  <si>
    <t>Informace o zátěži</t>
  </si>
  <si>
    <t>Malý Pivák</t>
  </si>
  <si>
    <t>2 (vysoká)</t>
  </si>
  <si>
    <t>Skládka velkého rozsahu, nebyla k dispozici žádná dokumentace. Skládka v nevhodných hydrogeologických odmínkách, nezabezpečená, nezrekultivovaná. V blízkosti skládky domovní studny. Předběžná opatření: Hydrogeologický průzkum  (vč. monitorovacích vrtů), monitoring vod . Finální opatření: podle výsledků předběžné etapy</t>
  </si>
  <si>
    <t>Stéblovice</t>
  </si>
  <si>
    <t>3 (střední)</t>
  </si>
  <si>
    <t>skládka je uzavřena, ukládají se na ní kaly, probíhá monitoring</t>
  </si>
  <si>
    <t>Lavice</t>
  </si>
  <si>
    <t>skládka je rekultivována, monitoruje se</t>
  </si>
  <si>
    <t>Bora</t>
  </si>
  <si>
    <t>4 (nízká)</t>
  </si>
  <si>
    <t>zavezeno zeminou a zarovnáno, bez dalších prací</t>
  </si>
  <si>
    <t>Lom</t>
  </si>
  <si>
    <t>ponechání v současném stavu (stávající úpravy vyhovují)</t>
  </si>
  <si>
    <t>Zdroj: Plán odpadového hospodářství Královéhradeckého kraje</t>
  </si>
  <si>
    <t>Popis</t>
  </si>
  <si>
    <t>Lázně Sedmihorky – U lázní</t>
  </si>
  <si>
    <t xml:space="preserve">Skládka velmi nevhodně umístěna a je stále aktivní, bez úprav a technického zabezpečení. </t>
  </si>
  <si>
    <t>Info OÚ: Skládka je zavážena zeminou.</t>
  </si>
  <si>
    <t>U Janova koutu</t>
  </si>
  <si>
    <t>Skládka je po rekultivaci, ale není dokumentace, zda sanace nebo ne, na povrchu jílovitá zemina, čelo upraveno jen částečně, rizika snížena, ale nedostatek informací (není postsanační monitoring) o výsledku sanace.</t>
  </si>
  <si>
    <t>Nejsou k dispozici podrobnější informace.</t>
  </si>
  <si>
    <t>Vystrkálov</t>
  </si>
  <si>
    <t>Skládka svou velikostí nevýznamná, ale aktivně dochází k ukládání odpadu z dřevozpracujícího podniku v nezanedbatelné míře, možnost nebezpečí hoření a požáru, skládka nevhodně umístěna v lese.</t>
  </si>
  <si>
    <t>Info OÚ: Skládka je údajně zlikvidována. Nejsou k dispozici podrobnější informace.</t>
  </si>
  <si>
    <t>Podháj</t>
  </si>
  <si>
    <t>Skládka významného rozsahu, ukončena před více než 30ti lety, skládka nemá žádné technické zabezpečení a rekultivace nesplňuje platné právní normy. Nelze vyloučit, že</t>
  </si>
  <si>
    <t>nedochází ke kontaminaci studní.</t>
  </si>
  <si>
    <t>Info OÚ: Skládka je zarostlá náletovými rostlinami. Nejsou k dispozici podrobnější informace</t>
  </si>
  <si>
    <t>Pod hřbitovem</t>
  </si>
  <si>
    <t>Skládka na břehu potoka, možnost rozplavování.</t>
  </si>
  <si>
    <t xml:space="preserve">Info MěÚ: Skládka zřejmě zlikvidována. V současné době se zde staví.  </t>
  </si>
  <si>
    <t>Turnov - Bukovina u Turnova</t>
  </si>
  <si>
    <t>Bukovina – Chocholouš, Dolánky</t>
  </si>
  <si>
    <t xml:space="preserve">Skládka bezvýznamná, bylo doporučeno zabránit dalšímu černému skládkování. </t>
  </si>
  <si>
    <t>Turnov – Daliměřice</t>
  </si>
  <si>
    <t>Vesecko – Březový háj</t>
  </si>
  <si>
    <t>Skládka vzhledem k předpokládanému vojenskému odpadu potencionálně nebezpečná.</t>
  </si>
  <si>
    <t>Vesecko – Za areálem</t>
  </si>
  <si>
    <t>Skládka vzhledem k tomu, že byla používaná sovětskou armádou, potencionálně nebezpečná.</t>
  </si>
  <si>
    <t>Vesecko – U Vepřína</t>
  </si>
  <si>
    <t>Skládka potencionálně nebezpečná vzhledem k tomu, že ji využívala Sovětská armáda.</t>
  </si>
  <si>
    <t>Turnov - Mašov u Turnova</t>
  </si>
  <si>
    <t xml:space="preserve">Na skládce je prokázána kontaminace podzemní vody i vody v domovních studních (od roku 1999 by již neměly být využívány jako zdroje pitné vody, neboť byl vybudován vodovod), byl doporučen podrobný HG průzkum.  </t>
  </si>
  <si>
    <t>Info MěÚ: Skládka byla zavezena zeminou. Zalesněna. Není provedena rekultivace dle platných norem. Rozloha cca 15 000 m2.</t>
  </si>
  <si>
    <t>Lom Bořčice, U Olešnice</t>
  </si>
  <si>
    <t xml:space="preserve">Skládka potencionálně vysoce riziková vzhledem k tomu, že byla používaná sovětskou armádou. Skládka je založena v bývalém pískovcovém lomu, údaje o geologických podmínkách jsou v dokumentaci ke skládce rozdílné. </t>
  </si>
  <si>
    <t>Info OÚ: Skládka není rekultivována. Nejsou k dispozici podrobnější informace.</t>
  </si>
  <si>
    <t>Stádla</t>
  </si>
  <si>
    <t>Info MěÚ Turnov: Skládka údajně zlikvidována.</t>
  </si>
  <si>
    <t>Zdroj: Plán odpadového hospodářství Libereckého kraje</t>
  </si>
  <si>
    <t>Zdroj znečištění</t>
  </si>
  <si>
    <t>látky</t>
  </si>
  <si>
    <t>Tuhé emise</t>
  </si>
  <si>
    <r>
      <t>SO</t>
    </r>
    <r>
      <rPr>
        <vertAlign val="subscript"/>
        <sz val="11"/>
        <color rgb="FF000000"/>
        <rFont val="Calibri"/>
        <family val="2"/>
        <charset val="238"/>
        <scheme val="minor"/>
      </rPr>
      <t>2</t>
    </r>
  </si>
  <si>
    <r>
      <t>NO</t>
    </r>
    <r>
      <rPr>
        <vertAlign val="subscript"/>
        <sz val="11"/>
        <color rgb="FF000000"/>
        <rFont val="Calibri"/>
        <family val="2"/>
        <charset val="238"/>
        <scheme val="minor"/>
      </rPr>
      <t>x</t>
    </r>
  </si>
  <si>
    <t>CO</t>
  </si>
  <si>
    <t>TOC</t>
  </si>
  <si>
    <t>VOC</t>
  </si>
  <si>
    <t>F</t>
  </si>
  <si>
    <t>další</t>
  </si>
  <si>
    <t>KAMAX, s.r.o. - Turnov, Nudvojovická</t>
  </si>
  <si>
    <t>Zemědělské družstvo Sever Loukovec - VKK Chocnějovice</t>
  </si>
  <si>
    <t>Střední odborné učiliště Hubálov - kotelna Hubálov</t>
  </si>
  <si>
    <t>Cr–0,005, Ni– 0,001, Zn– 0,017, HCl– 0,011</t>
  </si>
  <si>
    <t>UNIPRESS, spol. s r.o. - Turnov, Svobodova</t>
  </si>
  <si>
    <t>ONTEX CZ s.r.o. - Turnov - Vesecko</t>
  </si>
  <si>
    <t>JUTA a.s., závod 08, Turnov</t>
  </si>
  <si>
    <t>LIPRACO, s.r.o. - Mnichovo Hradiště - kovovýroba</t>
  </si>
  <si>
    <t>PRECIOSA, a.s. - závod 04, Koňský trh</t>
  </si>
  <si>
    <r>
      <t>Vysvětlivky: SO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– oxid siřičitý, NO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x </t>
    </r>
    <r>
      <rPr>
        <sz val="11"/>
        <color theme="1"/>
        <rFont val="Calibri"/>
        <family val="2"/>
        <charset val="238"/>
        <scheme val="minor"/>
      </rPr>
      <t>– oxidy dusíku, CO – oxid uhelnatý, TOC - organické látky vyjádřené jako TOC (celkový organický uhlík), VOC – těkavé organické látky, F –fluor a jeho anorganické sloučeniny, Cr- chrom a jeho sloučeniny, Ni- nikl a jeho sloučeniny, Zn – zinek a jeho sloučeniny, HCl- plynné sloučeniny chloru vyjádřené jako chlorovodík</t>
    </r>
  </si>
  <si>
    <t>Zdroj: http://portal.chmi.cz/files/portal/docs/uoco/web_generator/plants/index_CZ.html</t>
  </si>
  <si>
    <t>splašková kanalizace</t>
  </si>
  <si>
    <t>V které části obce je;</t>
  </si>
  <si>
    <t>Plány v krajských PRVK</t>
  </si>
  <si>
    <t>ČOV</t>
  </si>
  <si>
    <r>
      <t>Q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/den)</t>
    </r>
  </si>
  <si>
    <t>BSK 5 (kg/den)</t>
  </si>
  <si>
    <t>Zájem obce budovat kanalizaci</t>
  </si>
  <si>
    <t>- ; návrh celá obec, ČOV vlastní nebo na ČOV Pivovar Klášter</t>
  </si>
  <si>
    <t>NE</t>
  </si>
  <si>
    <t>ANO (2002)</t>
  </si>
  <si>
    <t>Boseň, Zásadka;</t>
  </si>
  <si>
    <t>ANO</t>
  </si>
  <si>
    <t>- ; návrh Branžež, Nová Ves, ČOV vlastní</t>
  </si>
  <si>
    <t xml:space="preserve">část Březina ; návrh celá Březina a svoz z Honsobi </t>
  </si>
  <si>
    <t>- ; návrh svoz do D.Bousov</t>
  </si>
  <si>
    <t>D.Bousov, H.Bousov;</t>
  </si>
  <si>
    <t>ANO (2006)</t>
  </si>
  <si>
    <t>část Horní Bukovina ; návrh ČOV vlastní</t>
  </si>
  <si>
    <t>- ; návrh Hrubá Skála, Doubravice, ČOV vlastní</t>
  </si>
  <si>
    <t>- ; návrh celá obec, ČOV vlastní</t>
  </si>
  <si>
    <t>Lázně Sedmihorky, autokemp, Radvánovice; Karlovice, Radvánovice, Svatoňovice, na ČOV Hrubá Skála</t>
  </si>
  <si>
    <t>ČOV Pivovar Klášter; návrh celá obec, ČOV vlastní</t>
  </si>
  <si>
    <t xml:space="preserve">Kněžmost; návrh rozšíření Kněžmost i ČOV, návrh Žantov </t>
  </si>
  <si>
    <t>- ; návrh celá obec, na ČOV Loukovec</t>
  </si>
  <si>
    <t>- ; návrh celá obec, na ČOV Rovensko</t>
  </si>
  <si>
    <t>- ; návrh celá obec  a ČOV vlastní</t>
  </si>
  <si>
    <t>- ; návrh Loukovec a ČOV vlastní</t>
  </si>
  <si>
    <t>- ; návrh Mladějov, Loveč, Roveň, Střeleč, ČOV vlastní</t>
  </si>
  <si>
    <t>Mnichovo Hradiště; návrh Veselá a rekonstrukce a intenzifikace ČOV</t>
  </si>
  <si>
    <t>13 550 EO</t>
  </si>
  <si>
    <t>-; návrh celá obec, na ČOV Turnov</t>
  </si>
  <si>
    <t>Celá obec;</t>
  </si>
  <si>
    <t>ČOV Sobotka</t>
  </si>
  <si>
    <t>ČOV Dolní Bousov</t>
  </si>
  <si>
    <t>Sobotka;</t>
  </si>
  <si>
    <t>3 150 EO</t>
  </si>
  <si>
    <t>Turnov, Daliměříce, Hrubý Rohozec, Malý Rohozec, Mašov, Nudvojovice, Pelešany; návrh Bukovina, Dolánky, Kobylka, Vazovec</t>
  </si>
  <si>
    <t>-; návrh celá obec  a ČOV vlastní</t>
  </si>
  <si>
    <t>-; návrh Vyskeř a ČOV vlastní</t>
  </si>
  <si>
    <t>-; návrh Žďár, Doubrava a ČOV vlastní</t>
  </si>
  <si>
    <t>Zdroj: Plán rozvoje vodovodů a kanalizací Libereckého kraje, Plán rozvoje vodovodů a kanalizací Královéhradeckého kraje, Plán rozvoje vodovodů a kanalizací Středočeského kraje, dotazníkové šetření</t>
  </si>
  <si>
    <t>Území</t>
  </si>
  <si>
    <t>Celková 
výměra 
pozemku</t>
  </si>
  <si>
    <t>v tom (ha)</t>
  </si>
  <si>
    <t>v tom (%)</t>
  </si>
  <si>
    <t>zemědělská 
půda</t>
  </si>
  <si>
    <t>nezemědělská 
půda</t>
  </si>
  <si>
    <t>z toho</t>
  </si>
  <si>
    <t>orná
 půda</t>
  </si>
  <si>
    <t>chmelnice</t>
  </si>
  <si>
    <t>vinice</t>
  </si>
  <si>
    <t>zahrady</t>
  </si>
  <si>
    <t>ovocné 
sady</t>
  </si>
  <si>
    <t>trvalé travní porosty (býv.louky)</t>
  </si>
  <si>
    <t>pastviny</t>
  </si>
  <si>
    <t>lesní 
půda</t>
  </si>
  <si>
    <t>vodní 
plochy</t>
  </si>
  <si>
    <t>zastavěné 
plochy</t>
  </si>
  <si>
    <t>ostatní 
plochy</t>
  </si>
  <si>
    <t>trvalé travní porosty (louky a pastviny celkem)</t>
  </si>
  <si>
    <t>zemědělská půda</t>
  </si>
  <si>
    <t>nezemědělská půda</t>
  </si>
  <si>
    <t>orná 
půda</t>
  </si>
  <si>
    <t>ovocné sady</t>
  </si>
  <si>
    <t>trvalé 
travní 
porosty 
(býv.louky)</t>
  </si>
  <si>
    <t>zastavěné plochy</t>
  </si>
  <si>
    <t xml:space="preserve">Celková 
výměra 
pozemku
</t>
  </si>
  <si>
    <t>orná půda</t>
  </si>
  <si>
    <t>zahrada</t>
  </si>
  <si>
    <t>ovocný sad</t>
  </si>
  <si>
    <t>trvalý travní porost</t>
  </si>
  <si>
    <t>lesní pozemek</t>
  </si>
  <si>
    <t>vodní
plocha</t>
  </si>
  <si>
    <t>zastavěná plocha a nádvoří</t>
  </si>
  <si>
    <t>ostatní 
plocha</t>
  </si>
  <si>
    <t xml:space="preserve">Bílá Hlína  </t>
  </si>
  <si>
    <t xml:space="preserve">Boseň  </t>
  </si>
  <si>
    <t xml:space="preserve">Branžež  </t>
  </si>
  <si>
    <t xml:space="preserve">Březina  </t>
  </si>
  <si>
    <t xml:space="preserve">Dobšín  </t>
  </si>
  <si>
    <t xml:space="preserve">Dolní Bousov  </t>
  </si>
  <si>
    <t xml:space="preserve">Horní Bukovina  </t>
  </si>
  <si>
    <t xml:space="preserve">Hrubá Skála  </t>
  </si>
  <si>
    <t xml:space="preserve">Chocnějovice  </t>
  </si>
  <si>
    <t xml:space="preserve">Jivina  </t>
  </si>
  <si>
    <t xml:space="preserve">Kacanovy  </t>
  </si>
  <si>
    <t xml:space="preserve">Karlovice  </t>
  </si>
  <si>
    <t xml:space="preserve">Klášter Hradiště nad Jizerou  </t>
  </si>
  <si>
    <t xml:space="preserve">Kněžmost  </t>
  </si>
  <si>
    <t xml:space="preserve">Koryta  </t>
  </si>
  <si>
    <t xml:space="preserve">Ktová  </t>
  </si>
  <si>
    <t xml:space="preserve">Libošovice  </t>
  </si>
  <si>
    <t xml:space="preserve">Loukov  </t>
  </si>
  <si>
    <t xml:space="preserve">Loukovec  </t>
  </si>
  <si>
    <t xml:space="preserve">Markvartice  </t>
  </si>
  <si>
    <t xml:space="preserve">Mladějov  </t>
  </si>
  <si>
    <t xml:space="preserve">Mnichovo Hradiště  </t>
  </si>
  <si>
    <t xml:space="preserve">Modřišice  </t>
  </si>
  <si>
    <t xml:space="preserve">Mohelnice nad Jizerou  </t>
  </si>
  <si>
    <t xml:space="preserve">Mukařov  </t>
  </si>
  <si>
    <t xml:space="preserve">Neveklovice  </t>
  </si>
  <si>
    <t xml:space="preserve">Olešnice  </t>
  </si>
  <si>
    <t xml:space="preserve">Osek  </t>
  </si>
  <si>
    <t xml:space="preserve">Přepeře  </t>
  </si>
  <si>
    <t xml:space="preserve">Ptýrov  </t>
  </si>
  <si>
    <t xml:space="preserve">Rohatsko  </t>
  </si>
  <si>
    <t xml:space="preserve">Samšina  </t>
  </si>
  <si>
    <t xml:space="preserve">Sezemice  </t>
  </si>
  <si>
    <t xml:space="preserve">Sobotka  </t>
  </si>
  <si>
    <t xml:space="preserve">Strážiště  </t>
  </si>
  <si>
    <t xml:space="preserve">Troskovice  </t>
  </si>
  <si>
    <t xml:space="preserve">Turnov  </t>
  </si>
  <si>
    <t xml:space="preserve">Všeň  </t>
  </si>
  <si>
    <t xml:space="preserve">Vyskeř  </t>
  </si>
  <si>
    <t xml:space="preserve">Žďár  </t>
  </si>
  <si>
    <t>absolutně</t>
  </si>
  <si>
    <t>relativně</t>
  </si>
  <si>
    <t xml:space="preserve">Celková výměra
</t>
  </si>
  <si>
    <t xml:space="preserve">Zemědělská půda 
</t>
  </si>
  <si>
    <t xml:space="preserve">Nezemědělská půda 
</t>
  </si>
  <si>
    <t>Orná půda</t>
  </si>
  <si>
    <t>Chmelnice</t>
  </si>
  <si>
    <t>Vinice</t>
  </si>
  <si>
    <t>Zahrady</t>
  </si>
  <si>
    <t xml:space="preserve">Ovocné sady 
</t>
  </si>
  <si>
    <t>Trvalé travní porosty</t>
  </si>
  <si>
    <t>Lesní pozemky</t>
  </si>
  <si>
    <t xml:space="preserve">Vodní plochy 
</t>
  </si>
  <si>
    <t xml:space="preserve">Zastavěné plochy a nádvoří 
</t>
  </si>
  <si>
    <t xml:space="preserve">Ostatní plochy 
</t>
  </si>
  <si>
    <t xml:space="preserve">Vinice 
</t>
  </si>
  <si>
    <t>rozdíl 2013-1995 (%)</t>
  </si>
  <si>
    <t>Zemědělská půda</t>
  </si>
  <si>
    <t>Nezemědělská půda</t>
  </si>
  <si>
    <t>Ovocné sady</t>
  </si>
  <si>
    <t>Vodní plochy</t>
  </si>
  <si>
    <t>Zastavěné plochy a nádvoří</t>
  </si>
  <si>
    <t>Ostatní plochy</t>
  </si>
  <si>
    <t>SOKOL/OREL</t>
  </si>
  <si>
    <t>fotbal</t>
  </si>
  <si>
    <t>volejbal</t>
  </si>
  <si>
    <t>basketbal</t>
  </si>
  <si>
    <t>tenis</t>
  </si>
  <si>
    <t>nohejbal</t>
  </si>
  <si>
    <t>florbal</t>
  </si>
  <si>
    <t>hokej</t>
  </si>
  <si>
    <t>lukostřelci</t>
  </si>
  <si>
    <t>házená</t>
  </si>
  <si>
    <t>gymnastika</t>
  </si>
  <si>
    <t>šipky</t>
  </si>
  <si>
    <t>stolní tenis</t>
  </si>
  <si>
    <t>stolní hokej</t>
  </si>
  <si>
    <t>sdružení dobrovolných hasičů</t>
  </si>
  <si>
    <t>myslivecké sdružení</t>
  </si>
  <si>
    <t>pěvecký spolek</t>
  </si>
  <si>
    <t>divadelní spolek</t>
  </si>
  <si>
    <t>dechovka nebo jiné hudební uskupení účinkující na veřejnosti</t>
  </si>
  <si>
    <t>mateřské centrum/klub</t>
  </si>
  <si>
    <t xml:space="preserve">další </t>
  </si>
  <si>
    <t xml:space="preserve">*) Jedná se o  subjekt/spolek registrovaný pod vlastním IČO s hlavní či vedlejší činností uvedenou v 1. sloupci, jehož činnost je aktivní a v obci/městě zvnějšku zaznamenatelná. </t>
  </si>
  <si>
    <t>Dětský klub Berušky</t>
  </si>
  <si>
    <t>Spolek na obnovu tradic</t>
  </si>
  <si>
    <t>Děti lesa, Pancake.CZ, Sdružená obec baráčníků pro Dolní Bousov a okolí, Trampská osada Krásná divoška</t>
  </si>
  <si>
    <t>Obec baráčníků</t>
  </si>
  <si>
    <t>Jezdecký oddíl</t>
  </si>
  <si>
    <t>Sdružení "přátel Ktové"</t>
  </si>
  <si>
    <t>jezdecký klub, Obec baráčnická, Šachový klub</t>
  </si>
  <si>
    <t xml:space="preserve">Klub aktivních vozíčkářů, 2 Lyžařské kluby </t>
  </si>
  <si>
    <t>Český Červený kříž, Automotoklub</t>
  </si>
  <si>
    <t>V KOLIKA OBCÍCH</t>
  </si>
  <si>
    <t>Zdroj: dotazníkové šetření</t>
  </si>
  <si>
    <t>Pozn.:</t>
  </si>
  <si>
    <t xml:space="preserve">*) Jedná se o  subjekt/spolek registrovaný pod vlastním IČO s hlavní či vedlejší činností uvedenou v tabulce, jehož činnost je aktivní a v obci/městě zvnějšku zaznamenatelná. </t>
  </si>
  <si>
    <t>Na dotazník neodpověděly obce Mohelnice nad Jizerou, Strážiště, Všeň a Žďár</t>
  </si>
  <si>
    <t>knihovna</t>
  </si>
  <si>
    <t xml:space="preserve">smuteční síň </t>
  </si>
  <si>
    <t>spolkový/ kulturní dům, společenský sál</t>
  </si>
  <si>
    <t>veřejně přístupná muzea, sbírky, expozice, arboreta, zookoutky, síně tradic a další kulturní expozice</t>
  </si>
  <si>
    <t xml:space="preserve">kostel </t>
  </si>
  <si>
    <t>farnost/samostatná správní jednotka církve</t>
  </si>
  <si>
    <t>zámek, kaple nebo hrad ve vlastnictví obce</t>
  </si>
  <si>
    <t xml:space="preserve">stálé kino </t>
  </si>
  <si>
    <t>divadelní sál</t>
  </si>
  <si>
    <t xml:space="preserve">středisko pro volný čas dětí a mládeže </t>
  </si>
  <si>
    <t>*) Provozovna subjektu registrovaného pod IČO</t>
  </si>
  <si>
    <t>hřiště fotbalové</t>
  </si>
  <si>
    <t>víceúčelové hřiště</t>
  </si>
  <si>
    <t>tenisové kurty</t>
  </si>
  <si>
    <t>koupaliště</t>
  </si>
  <si>
    <t>bazén</t>
  </si>
  <si>
    <t>střelnice</t>
  </si>
  <si>
    <t>kluziště</t>
  </si>
  <si>
    <t>nohejbalové hřiště</t>
  </si>
  <si>
    <t>dětské hřiště</t>
  </si>
  <si>
    <t>bowling</t>
  </si>
  <si>
    <t>tělocvičny (vč.školních)</t>
  </si>
  <si>
    <t xml:space="preserve">stadiony otevřené </t>
  </si>
  <si>
    <t>zimní stadiony kryté i otevřené</t>
  </si>
  <si>
    <t xml:space="preserve">stadiony kryté </t>
  </si>
  <si>
    <t>Autokrosové a motokrosové závodiště</t>
  </si>
  <si>
    <t>kolbiště</t>
  </si>
  <si>
    <t>3Dparkur</t>
  </si>
  <si>
    <t>mateřské/rodinné centrum</t>
  </si>
  <si>
    <t>dům dětí a mládeže</t>
  </si>
  <si>
    <t>subjekt zajišťující rozvoz obědů</t>
  </si>
  <si>
    <t>domov seniorů</t>
  </si>
  <si>
    <t>dům s pečovatelskou službou</t>
  </si>
  <si>
    <t>denní stacionář pro seniory</t>
  </si>
  <si>
    <t>hospic</t>
  </si>
  <si>
    <t>ústav sociální péče pro dospělé</t>
  </si>
  <si>
    <t>azylový dům, noclehárna</t>
  </si>
  <si>
    <t>služby sociální prevence, poradny</t>
  </si>
  <si>
    <t>léčebna dlouhodobě nemocných</t>
  </si>
  <si>
    <t>terénní sociální služby</t>
  </si>
  <si>
    <t>dětský domov</t>
  </si>
  <si>
    <t>ústav sociální péče pro mládež</t>
  </si>
  <si>
    <t>nízkoprahové centrum pro mládež</t>
  </si>
  <si>
    <t>lékař</t>
  </si>
  <si>
    <t>dětský lékař</t>
  </si>
  <si>
    <t>gynekolog</t>
  </si>
  <si>
    <t>stomatolog</t>
  </si>
  <si>
    <t>lékař specialista (kožní, kardiolog,…)</t>
  </si>
  <si>
    <t>?</t>
  </si>
  <si>
    <t>druh služby</t>
  </si>
  <si>
    <t>název poskytovatele</t>
  </si>
  <si>
    <t>zařízení</t>
  </si>
  <si>
    <t>adresa</t>
  </si>
  <si>
    <t>forma poskytování</t>
  </si>
  <si>
    <t>cílová skupina</t>
  </si>
  <si>
    <t>věková omezení</t>
  </si>
  <si>
    <t>Centra denních služeb</t>
  </si>
  <si>
    <t xml:space="preserve">FOKUS Turnov, z.s. </t>
  </si>
  <si>
    <t>FOKUS Turnov</t>
  </si>
  <si>
    <t>Skálova 415, Turnov, 511 01 Turnov 1</t>
  </si>
  <si>
    <t xml:space="preserve">ambulantní </t>
  </si>
  <si>
    <t>osoby s chronickým duševním onemocněním</t>
  </si>
  <si>
    <t>dorost (16 – 18 let)</t>
  </si>
  <si>
    <t xml:space="preserve">osoby s mentálním postižením </t>
  </si>
  <si>
    <t>mladí dospělí (19 – 26 let)</t>
  </si>
  <si>
    <t>dospělí (27 – 64 let)</t>
  </si>
  <si>
    <t xml:space="preserve">SLUNCE VŠEM, zapsaný spolek </t>
  </si>
  <si>
    <t xml:space="preserve">CENTRUM DENNÍCH SLUŽEB - SLUNCE VŠEM </t>
  </si>
  <si>
    <t>Brigádnická 2260, Turnov, 511 01 Turnov 1</t>
  </si>
  <si>
    <t>osoby s mentálním postižením</t>
  </si>
  <si>
    <t>18-34 let</t>
  </si>
  <si>
    <t xml:space="preserve">Zdravotně sociální služby Turnov </t>
  </si>
  <si>
    <t>Centrum denních služeb - domovinka</t>
  </si>
  <si>
    <t>28. října 812, Turnov, 511 01 Turnov 1</t>
  </si>
  <si>
    <t xml:space="preserve">senioři </t>
  </si>
  <si>
    <t>mladší senioři (65 – 80 let)</t>
  </si>
  <si>
    <t>starší senioři (nad 80 let)</t>
  </si>
  <si>
    <t>Domovy pro osoby se zdravotním postižením</t>
  </si>
  <si>
    <t xml:space="preserve">Domov Pod Skalami Kurovodice, poskytovatel sociálních služeb </t>
  </si>
  <si>
    <t>Domov Pod Skalami Kurovodice, poskytovatel sociálních služeb</t>
  </si>
  <si>
    <t>Olšina 1, Mnichovo Hradiště, 294 11 Loukov u Mnich.Hradiště</t>
  </si>
  <si>
    <t xml:space="preserve">pobytové </t>
  </si>
  <si>
    <t>osoby s kombinovaným postižením</t>
  </si>
  <si>
    <t>Domovy pro seniory</t>
  </si>
  <si>
    <t xml:space="preserve">Domov důchodců Pohoda </t>
  </si>
  <si>
    <t>senioři ve věku 65 - 80 let</t>
  </si>
  <si>
    <t xml:space="preserve">Domov Modrý kámen, poskytovatel sociálních služeb </t>
  </si>
  <si>
    <t xml:space="preserve">Domov Modrý kámen </t>
  </si>
  <si>
    <t>Nerudova 1470, 295 01 Mnichovo Hradiště</t>
  </si>
  <si>
    <t xml:space="preserve">starší senioři (nad 80 let) </t>
  </si>
  <si>
    <t xml:space="preserve">Oblastní charita Sobotka </t>
  </si>
  <si>
    <t xml:space="preserve">Oblastní charita Sobotka - Domov pokojného stáří Libošovice </t>
  </si>
  <si>
    <t>Libošovice 39, 507 44 Libošovice</t>
  </si>
  <si>
    <t xml:space="preserve">Domovy se zvláštním režimem </t>
  </si>
  <si>
    <t xml:space="preserve">senioři ve věku 65 - 80 let </t>
  </si>
  <si>
    <t xml:space="preserve">osoby s chronickým duševním onemocněním </t>
  </si>
  <si>
    <t>Chráněné bydlení</t>
  </si>
  <si>
    <t xml:space="preserve">Odborné sociální poradenství </t>
  </si>
  <si>
    <t xml:space="preserve">Centrum intervenčních a psychosociálních služeb Libereckého kraje, příspěvková organizace </t>
  </si>
  <si>
    <t xml:space="preserve">Poradna pro rodinu, manželství a mezilidské vztahy </t>
  </si>
  <si>
    <t>Žižkova 2030, Turnov, 511 01 Turnov 1</t>
  </si>
  <si>
    <t>děti a mládež ve věku od 6 do 26 let ohrožené společensky nežádoucími jevy</t>
  </si>
  <si>
    <t>bez omezení</t>
  </si>
  <si>
    <t>oběti domácího násilí</t>
  </si>
  <si>
    <t>oběti trestné činnosti</t>
  </si>
  <si>
    <t>osoby ohrožené závislostí nebo závislé na návykových látkách</t>
  </si>
  <si>
    <t>osoby v krizi</t>
  </si>
  <si>
    <t>osoby, které vedou rizikový způsob života nebo jsou tímto způsobem života ohroženy</t>
  </si>
  <si>
    <t>rodiny s dítětem/dětmi</t>
  </si>
  <si>
    <t xml:space="preserve">Déčko Liberec z.s. </t>
  </si>
  <si>
    <t xml:space="preserve">Občanská poradna Liberec - kontaktní pracoviště Turnov </t>
  </si>
  <si>
    <t>Skálova 466, Turnov, 511 01 Turnov 1</t>
  </si>
  <si>
    <t>imigranti a azylanti</t>
  </si>
  <si>
    <t>oběti obchodu s lidmi</t>
  </si>
  <si>
    <t>osoby bez přístřeší</t>
  </si>
  <si>
    <t>osoby do 26 let věku opouštějící školská zařízení pro výkon ústavní péče</t>
  </si>
  <si>
    <t>osoby komerčně zneužívané</t>
  </si>
  <si>
    <t>osoby s chronickým onemocněním</t>
  </si>
  <si>
    <t>osoby s jiným zdravotním postižením</t>
  </si>
  <si>
    <t>osoby s tělesným postižením</t>
  </si>
  <si>
    <t>osoby se sluchovým postižením</t>
  </si>
  <si>
    <t>osoby se zdravotním postižením</t>
  </si>
  <si>
    <t>osoby se zrakovým postižením</t>
  </si>
  <si>
    <t>osoby žijící v sociálně vyloučených komunitách</t>
  </si>
  <si>
    <t>pachatelé trestné činnosti</t>
  </si>
  <si>
    <t>senioři</t>
  </si>
  <si>
    <t>etnické menšiny</t>
  </si>
  <si>
    <t xml:space="preserve">Hospicová péče sv. Zdislavy, o.p.s. </t>
  </si>
  <si>
    <t>28. října 1000, Turnov, 511 01 Turnov 1</t>
  </si>
  <si>
    <t xml:space="preserve">ambulantní, terénní </t>
  </si>
  <si>
    <t>Občanské sdružení D.R.A.K.</t>
  </si>
  <si>
    <t>D.R.A.K.</t>
  </si>
  <si>
    <t>Antonína Dvořáka 2243, Turnov, 511 01 Turnov 1</t>
  </si>
  <si>
    <t xml:space="preserve">rodiny s dítětem/dětmi </t>
  </si>
  <si>
    <t xml:space="preserve">REP - občanské sdružení </t>
  </si>
  <si>
    <t xml:space="preserve">Poradna pro rodinu a děti </t>
  </si>
  <si>
    <t>Zámecká 744, 295 01 Mnichovo Hradiště</t>
  </si>
  <si>
    <t xml:space="preserve">děti a mládež ve věku od 6 do 26 let ohrožené společensky nežádoucími jevy </t>
  </si>
  <si>
    <t>11-20 let</t>
  </si>
  <si>
    <t>Trávnice 902, Turnov, 511 01 Turnov 1</t>
  </si>
  <si>
    <t xml:space="preserve">Spokojený domov, o.p.s. </t>
  </si>
  <si>
    <t>Zborovská 519, Turnov, 511 01 Turnov 1</t>
  </si>
  <si>
    <t>Odlehčovací služby</t>
  </si>
  <si>
    <t>Spokojený domov, o.p.s</t>
  </si>
  <si>
    <t>Jana Švermy 378, 295 01 Mnichovo Hradiště</t>
  </si>
  <si>
    <t xml:space="preserve">terénní </t>
  </si>
  <si>
    <t xml:space="preserve">Osobní asistence </t>
  </si>
  <si>
    <t xml:space="preserve">Mateřská škola a Základní škola Sluníčko, Turnov, Kosmonautů 1641, příspěvková organizace </t>
  </si>
  <si>
    <t>Kosmonautů 1641, Turnov, 511 01 Turnov 1</t>
  </si>
  <si>
    <t>děti předškolního věku (1 - 6 let)</t>
  </si>
  <si>
    <t>mladší děti (7 –10 let)</t>
  </si>
  <si>
    <t>starší děti (11 – 15 let)</t>
  </si>
  <si>
    <t xml:space="preserve">mladí dospělí (19 – 26 let) </t>
  </si>
  <si>
    <t>Spokojený domov, o.p.s.</t>
  </si>
  <si>
    <t>od 6 let</t>
  </si>
  <si>
    <t>Diecézní charita Litoměřice</t>
  </si>
  <si>
    <t xml:space="preserve">Osobní asistenční služba </t>
  </si>
  <si>
    <t>Družstevní 1451, 295 01 Mnichovo Hradiště</t>
  </si>
  <si>
    <t xml:space="preserve">Pečovatelská služba </t>
  </si>
  <si>
    <t xml:space="preserve">Obec Karlovice </t>
  </si>
  <si>
    <t xml:space="preserve">Dům s pečovatelskou službou Radvánovice </t>
  </si>
  <si>
    <t>Radvánovice 100, Karlovice, 511 01 Turnov 1</t>
  </si>
  <si>
    <t xml:space="preserve">Terénní pečovatelská služba </t>
  </si>
  <si>
    <t xml:space="preserve">Diecézní charita Litoměřice </t>
  </si>
  <si>
    <t xml:space="preserve">Charitní pečovatelská služba </t>
  </si>
  <si>
    <t xml:space="preserve">Město Dolní Bousov </t>
  </si>
  <si>
    <t xml:space="preserve">Pečovatelská služba Dolní Bousov </t>
  </si>
  <si>
    <t>V Lipkách 620, 294 04 Dolní Bousov</t>
  </si>
  <si>
    <t xml:space="preserve">Oblastní charita Sobotka - Charitní pečovatelská služba </t>
  </si>
  <si>
    <t>terénní</t>
  </si>
  <si>
    <t>zejména od 65 let</t>
  </si>
  <si>
    <t xml:space="preserve">Podpora samostatného bydlení </t>
  </si>
  <si>
    <t xml:space="preserve">FOKUS Turnov </t>
  </si>
  <si>
    <t xml:space="preserve">Sociálně aktivizační služby pro rodiny s dětmi </t>
  </si>
  <si>
    <t xml:space="preserve">Občanské sdružení D.R.A.K. </t>
  </si>
  <si>
    <t xml:space="preserve">D.R.A.K. </t>
  </si>
  <si>
    <t xml:space="preserve">Sociálně aktivizační služby pro seniory a osoby se zdravotním postižením </t>
  </si>
  <si>
    <t xml:space="preserve">osoby se zdravotním postižením </t>
  </si>
  <si>
    <t xml:space="preserve">mladší senioři (65 – 80 let) </t>
  </si>
  <si>
    <t xml:space="preserve">TyfloCentrum Liberec o. p. s. </t>
  </si>
  <si>
    <t>Jeronýmova 517, Turnov, 511 01 Turnov 1</t>
  </si>
  <si>
    <t xml:space="preserve">osoby se zrakovým postižením </t>
  </si>
  <si>
    <t xml:space="preserve">Sociálně terapeutické dílny </t>
  </si>
  <si>
    <t xml:space="preserve">Fokus Mladá Boleslav sdružení pro péči o duševně nemocné </t>
  </si>
  <si>
    <t xml:space="preserve">Sociálně terapeutická dílna Mnichovo Hradiště </t>
  </si>
  <si>
    <t>V Lípách 151, 295 01 Mnichovo Hradiště</t>
  </si>
  <si>
    <t xml:space="preserve">Terénní programy </t>
  </si>
  <si>
    <t>Zdroj: http://iregistr.mpsv.cz</t>
  </si>
  <si>
    <t>Tabulka č.31: Bytová výstavba v obcích OPS pro Český ráj v letech 2001-2013</t>
  </si>
  <si>
    <t>Tabulka č.32: Seznam starých ekologických zátěží v části MAS v Královéhradeckém kraji</t>
  </si>
  <si>
    <t>Tabulka č. 33: Seznam evidovaných starých ekologických zátěží – skládek v části MAS v Libereckém kraji</t>
  </si>
  <si>
    <t>Tabulka č. 34: Hlavní místní zdroje znečištění ovzduší v roce 2013</t>
  </si>
  <si>
    <t>Tabulka č.35: Čištění vod v obcích, údaje z krajských Plánů rozvoje vodovodů a kanalizací</t>
  </si>
  <si>
    <t>Tabulka č.36: Úhrnné hodnoty druhů pozemků v ha a % - 31. 12. 1995</t>
  </si>
  <si>
    <t>Tabulka č.37: Úhrnné hodnoty druhů pozemků v ha a % - 31. 12. 2001</t>
  </si>
  <si>
    <t>Tabulka č. 38: Úhrnné hodnoty druhů pozemků v ha a % - 31. 12. 2012</t>
  </si>
  <si>
    <t>Tabulka č. 39: Úhrnné hodnoty druhů pozemků v ha a % - 31. 12. 2013</t>
  </si>
  <si>
    <t>Tabulka č. 40: Změny v druzích pozemků v % mezi lety 1995 a 2013</t>
  </si>
  <si>
    <t>Tabulka č. 41: Přehled kulturních a sportovních spolků v obcích MAS Český ráj a Střední Pojizeří</t>
  </si>
  <si>
    <t>Tabulka č. 42: Přehled kulturních zařízení v obcích MAS Český ráj a Střední Pojizeří</t>
  </si>
  <si>
    <t>Tabulka č. 43: Přehled sportovních zařízení v MAS Český ráj a Střední Pojizeří</t>
  </si>
  <si>
    <t>Tabulka č. 44: Přehled zařízení sociálních a zdravotních služeb v obcích MAS Český ráj a Střední Pojizeří</t>
  </si>
  <si>
    <t>Tabulka č. 45: Přehled sociálních služeb v MAS podle Registru sociálních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</si>
</sst>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indexed="64"/>
      </right>
      <top style="medium">
        <color indexed="64"/>
      </top>
      <bottom/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6" fillId="0" borderId="0"/>
    <xf numFmtId="0" fontId="8" fillId="0" borderId="0"/>
    <xf numFmtId="0" fontId="8" fillId="0" borderId="0">
      <alignment vertical="top"/>
    </xf>
    <xf numFmtId="0" fontId="10" fillId="0" borderId="0" applyNumberForma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</cellStyleXfs>
  <cellXfs count="341">
    <xf numFmtId="0" fontId="0" fillId="0" borderId="0" xfId="0"/>
    <xf numFmtId="0" fontId="7" fillId="0" borderId="0" xfId="0" applyFont="1"/>
    <xf numFmtId="0" fontId="0" fillId="0" borderId="0" xfId="0"/>
    <xf numFmtId="0" fontId="7" fillId="0" borderId="1" xfId="0" applyFont="1" applyBorder="1"/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7" borderId="1" xfId="0" applyFill="1" applyBorder="1"/>
    <xf numFmtId="0" fontId="0" fillId="0" borderId="1" xfId="0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3" fontId="0" fillId="0" borderId="0" xfId="0" applyNumberFormat="1"/>
    <xf numFmtId="0" fontId="1" fillId="0" borderId="0" xfId="0" applyFont="1" applyBorder="1"/>
    <xf numFmtId="0" fontId="0" fillId="0" borderId="0" xfId="0" applyBorder="1"/>
    <xf numFmtId="0" fontId="13" fillId="7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  <xf numFmtId="3" fontId="16" fillId="0" borderId="1" xfId="8" applyNumberFormat="1" applyFont="1" applyFill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3" fontId="16" fillId="0" borderId="1" xfId="9" applyNumberFormat="1" applyFont="1" applyFill="1" applyBorder="1" applyAlignment="1">
      <alignment horizontal="right" wrapText="1"/>
    </xf>
    <xf numFmtId="3" fontId="16" fillId="0" borderId="1" xfId="10" applyNumberFormat="1" applyFont="1" applyBorder="1"/>
    <xf numFmtId="3" fontId="13" fillId="0" borderId="1" xfId="0" applyNumberFormat="1" applyFont="1" applyBorder="1"/>
    <xf numFmtId="2" fontId="13" fillId="0" borderId="1" xfId="0" applyNumberFormat="1" applyFont="1" applyBorder="1"/>
    <xf numFmtId="3" fontId="17" fillId="0" borderId="1" xfId="10" applyNumberFormat="1" applyFont="1" applyFill="1" applyBorder="1" applyAlignment="1">
      <alignment horizontal="right" wrapText="1"/>
    </xf>
    <xf numFmtId="0" fontId="18" fillId="3" borderId="1" xfId="0" applyFont="1" applyFill="1" applyBorder="1" applyAlignment="1">
      <alignment wrapText="1"/>
    </xf>
    <xf numFmtId="3" fontId="18" fillId="3" borderId="1" xfId="0" applyNumberFormat="1" applyFont="1" applyFill="1" applyBorder="1" applyAlignment="1">
      <alignment horizontal="right"/>
    </xf>
    <xf numFmtId="3" fontId="18" fillId="3" borderId="1" xfId="0" applyNumberFormat="1" applyFont="1" applyFill="1" applyBorder="1"/>
    <xf numFmtId="2" fontId="18" fillId="3" borderId="1" xfId="0" applyNumberFormat="1" applyFont="1" applyFill="1" applyBorder="1"/>
    <xf numFmtId="0" fontId="7" fillId="3" borderId="1" xfId="0" applyFont="1" applyFill="1" applyBorder="1"/>
    <xf numFmtId="3" fontId="13" fillId="3" borderId="1" xfId="0" applyNumberFormat="1" applyFont="1" applyFill="1" applyBorder="1" applyAlignment="1">
      <alignment horizontal="right"/>
    </xf>
    <xf numFmtId="2" fontId="13" fillId="3" borderId="1" xfId="0" applyNumberFormat="1" applyFont="1" applyFill="1" applyBorder="1"/>
    <xf numFmtId="0" fontId="18" fillId="5" borderId="1" xfId="0" applyFont="1" applyFill="1" applyBorder="1" applyAlignment="1">
      <alignment wrapText="1"/>
    </xf>
    <xf numFmtId="3" fontId="18" fillId="5" borderId="1" xfId="0" applyNumberFormat="1" applyFont="1" applyFill="1" applyBorder="1" applyAlignment="1">
      <alignment horizontal="right"/>
    </xf>
    <xf numFmtId="3" fontId="18" fillId="5" borderId="1" xfId="0" applyNumberFormat="1" applyFont="1" applyFill="1" applyBorder="1"/>
    <xf numFmtId="2" fontId="18" fillId="5" borderId="1" xfId="0" applyNumberFormat="1" applyFont="1" applyFill="1" applyBorder="1"/>
    <xf numFmtId="0" fontId="13" fillId="4" borderId="1" xfId="0" applyFont="1" applyFill="1" applyBorder="1" applyAlignment="1">
      <alignment wrapText="1"/>
    </xf>
    <xf numFmtId="3" fontId="13" fillId="4" borderId="1" xfId="0" applyNumberFormat="1" applyFont="1" applyFill="1" applyBorder="1" applyAlignment="1">
      <alignment horizontal="right"/>
    </xf>
    <xf numFmtId="3" fontId="13" fillId="4" borderId="1" xfId="0" applyNumberFormat="1" applyFont="1" applyFill="1" applyBorder="1"/>
    <xf numFmtId="2" fontId="13" fillId="4" borderId="1" xfId="0" applyNumberFormat="1" applyFont="1" applyFill="1" applyBorder="1"/>
    <xf numFmtId="0" fontId="13" fillId="6" borderId="1" xfId="0" applyFont="1" applyFill="1" applyBorder="1" applyAlignment="1">
      <alignment wrapText="1"/>
    </xf>
    <xf numFmtId="3" fontId="13" fillId="6" borderId="1" xfId="0" applyNumberFormat="1" applyFont="1" applyFill="1" applyBorder="1" applyAlignment="1">
      <alignment horizontal="right"/>
    </xf>
    <xf numFmtId="3" fontId="13" fillId="6" borderId="1" xfId="0" applyNumberFormat="1" applyFont="1" applyFill="1" applyBorder="1"/>
    <xf numFmtId="2" fontId="13" fillId="6" borderId="1" xfId="0" applyNumberFormat="1" applyFont="1" applyFill="1" applyBorder="1"/>
    <xf numFmtId="3" fontId="0" fillId="0" borderId="0" xfId="0" applyNumberFormat="1" applyBorder="1"/>
    <xf numFmtId="0" fontId="1" fillId="0" borderId="0" xfId="0" applyFont="1"/>
    <xf numFmtId="0" fontId="0" fillId="0" borderId="5" xfId="0" applyFill="1" applyBorder="1"/>
    <xf numFmtId="0" fontId="12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 wrapText="1"/>
    </xf>
    <xf numFmtId="0" fontId="23" fillId="0" borderId="0" xfId="0" applyFont="1" applyFill="1" applyAlignment="1"/>
    <xf numFmtId="0" fontId="9" fillId="0" borderId="0" xfId="0" applyFont="1" applyFill="1"/>
    <xf numFmtId="0" fontId="9" fillId="0" borderId="0" xfId="0" applyFont="1" applyFill="1" applyBorder="1"/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/>
    </xf>
    <xf numFmtId="3" fontId="9" fillId="0" borderId="20" xfId="0" applyNumberFormat="1" applyFont="1" applyFill="1" applyBorder="1"/>
    <xf numFmtId="3" fontId="9" fillId="0" borderId="21" xfId="0" applyNumberFormat="1" applyFont="1" applyFill="1" applyBorder="1"/>
    <xf numFmtId="3" fontId="9" fillId="0" borderId="21" xfId="0" applyNumberFormat="1" applyFont="1" applyFill="1" applyBorder="1" applyAlignment="1">
      <alignment horizontal="right"/>
    </xf>
    <xf numFmtId="3" fontId="9" fillId="0" borderId="22" xfId="0" applyNumberFormat="1" applyFont="1" applyFill="1" applyBorder="1"/>
    <xf numFmtId="2" fontId="3" fillId="0" borderId="16" xfId="0" applyNumberFormat="1" applyFont="1" applyBorder="1"/>
    <xf numFmtId="0" fontId="3" fillId="0" borderId="0" xfId="0" applyFont="1"/>
    <xf numFmtId="3" fontId="9" fillId="0" borderId="23" xfId="0" applyNumberFormat="1" applyFont="1" applyFill="1" applyBorder="1"/>
    <xf numFmtId="2" fontId="3" fillId="0" borderId="5" xfId="0" applyNumberFormat="1" applyFont="1" applyBorder="1"/>
    <xf numFmtId="0" fontId="3" fillId="0" borderId="0" xfId="0" applyFont="1" applyFill="1"/>
    <xf numFmtId="0" fontId="24" fillId="3" borderId="20" xfId="0" applyFont="1" applyFill="1" applyBorder="1" applyAlignment="1"/>
    <xf numFmtId="3" fontId="24" fillId="3" borderId="20" xfId="0" applyNumberFormat="1" applyFont="1" applyFill="1" applyBorder="1"/>
    <xf numFmtId="3" fontId="24" fillId="3" borderId="5" xfId="0" applyNumberFormat="1" applyFont="1" applyFill="1" applyBorder="1"/>
    <xf numFmtId="2" fontId="4" fillId="3" borderId="5" xfId="0" applyNumberFormat="1" applyFont="1" applyFill="1" applyBorder="1"/>
    <xf numFmtId="0" fontId="9" fillId="3" borderId="20" xfId="0" applyFont="1" applyFill="1" applyBorder="1" applyAlignment="1"/>
    <xf numFmtId="3" fontId="9" fillId="3" borderId="20" xfId="0" applyNumberFormat="1" applyFont="1" applyFill="1" applyBorder="1"/>
    <xf numFmtId="3" fontId="9" fillId="3" borderId="5" xfId="0" applyNumberFormat="1" applyFont="1" applyFill="1" applyBorder="1"/>
    <xf numFmtId="2" fontId="3" fillId="3" borderId="5" xfId="0" applyNumberFormat="1" applyFont="1" applyFill="1" applyBorder="1"/>
    <xf numFmtId="0" fontId="24" fillId="5" borderId="20" xfId="0" applyFont="1" applyFill="1" applyBorder="1" applyAlignment="1">
      <alignment horizontal="left"/>
    </xf>
    <xf numFmtId="3" fontId="24" fillId="5" borderId="20" xfId="0" applyNumberFormat="1" applyFont="1" applyFill="1" applyBorder="1"/>
    <xf numFmtId="3" fontId="24" fillId="5" borderId="5" xfId="0" applyNumberFormat="1" applyFont="1" applyFill="1" applyBorder="1"/>
    <xf numFmtId="2" fontId="4" fillId="5" borderId="5" xfId="0" applyNumberFormat="1" applyFont="1" applyFill="1" applyBorder="1"/>
    <xf numFmtId="1" fontId="0" fillId="0" borderId="0" xfId="0" applyNumberFormat="1"/>
    <xf numFmtId="0" fontId="9" fillId="0" borderId="20" xfId="0" applyFont="1" applyFill="1" applyBorder="1" applyAlignment="1"/>
    <xf numFmtId="0" fontId="3" fillId="0" borderId="0" xfId="0" applyFont="1" applyFill="1" applyBorder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/>
    <xf numFmtId="3" fontId="3" fillId="0" borderId="5" xfId="0" applyNumberFormat="1" applyFont="1" applyFill="1" applyBorder="1"/>
    <xf numFmtId="3" fontId="3" fillId="0" borderId="5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2" fontId="3" fillId="0" borderId="16" xfId="0" applyNumberFormat="1" applyFont="1" applyFill="1" applyBorder="1"/>
    <xf numFmtId="2" fontId="3" fillId="0" borderId="5" xfId="0" applyNumberFormat="1" applyFont="1" applyFill="1" applyBorder="1"/>
    <xf numFmtId="3" fontId="3" fillId="0" borderId="21" xfId="0" applyNumberFormat="1" applyFont="1" applyFill="1" applyBorder="1"/>
    <xf numFmtId="0" fontId="4" fillId="3" borderId="5" xfId="0" applyFont="1" applyFill="1" applyBorder="1" applyAlignment="1"/>
    <xf numFmtId="3" fontId="4" fillId="3" borderId="5" xfId="0" applyNumberFormat="1" applyFont="1" applyFill="1" applyBorder="1"/>
    <xf numFmtId="0" fontId="9" fillId="3" borderId="5" xfId="0" applyFont="1" applyFill="1" applyBorder="1" applyAlignment="1"/>
    <xf numFmtId="3" fontId="3" fillId="3" borderId="5" xfId="0" applyNumberFormat="1" applyFont="1" applyFill="1" applyBorder="1"/>
    <xf numFmtId="0" fontId="4" fillId="5" borderId="5" xfId="0" applyFont="1" applyFill="1" applyBorder="1" applyAlignment="1"/>
    <xf numFmtId="3" fontId="4" fillId="5" borderId="5" xfId="0" applyNumberFormat="1" applyFont="1" applyFill="1" applyBorder="1"/>
    <xf numFmtId="0" fontId="3" fillId="4" borderId="5" xfId="0" applyFont="1" applyFill="1" applyBorder="1" applyAlignment="1"/>
    <xf numFmtId="3" fontId="3" fillId="4" borderId="5" xfId="0" applyNumberFormat="1" applyFont="1" applyFill="1" applyBorder="1"/>
    <xf numFmtId="2" fontId="3" fillId="4" borderId="5" xfId="0" applyNumberFormat="1" applyFont="1" applyFill="1" applyBorder="1"/>
    <xf numFmtId="0" fontId="3" fillId="6" borderId="5" xfId="0" applyFont="1" applyFill="1" applyBorder="1" applyAlignment="1"/>
    <xf numFmtId="3" fontId="3" fillId="6" borderId="5" xfId="0" applyNumberFormat="1" applyFont="1" applyFill="1" applyBorder="1"/>
    <xf numFmtId="2" fontId="3" fillId="6" borderId="5" xfId="0" applyNumberFormat="1" applyFont="1" applyFill="1" applyBorder="1"/>
    <xf numFmtId="0" fontId="3" fillId="0" borderId="0" xfId="0" applyFont="1" applyAlignment="1"/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/>
    <xf numFmtId="3" fontId="3" fillId="0" borderId="5" xfId="0" applyNumberFormat="1" applyFont="1" applyFill="1" applyBorder="1" applyAlignment="1" applyProtection="1">
      <alignment horizontal="right"/>
    </xf>
    <xf numFmtId="3" fontId="3" fillId="0" borderId="16" xfId="0" applyNumberFormat="1" applyFont="1" applyFill="1" applyBorder="1" applyAlignment="1" applyProtection="1">
      <alignment horizontal="right"/>
    </xf>
    <xf numFmtId="2" fontId="3" fillId="0" borderId="16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2" fontId="3" fillId="0" borderId="5" xfId="0" applyNumberFormat="1" applyFont="1" applyFill="1" applyBorder="1" applyAlignment="1" applyProtection="1"/>
    <xf numFmtId="0" fontId="4" fillId="3" borderId="5" xfId="0" applyNumberFormat="1" applyFont="1" applyFill="1" applyBorder="1" applyAlignment="1" applyProtection="1"/>
    <xf numFmtId="3" fontId="4" fillId="3" borderId="5" xfId="0" applyNumberFormat="1" applyFont="1" applyFill="1" applyBorder="1" applyAlignment="1" applyProtection="1">
      <alignment horizontal="right"/>
    </xf>
    <xf numFmtId="2" fontId="4" fillId="3" borderId="5" xfId="0" applyNumberFormat="1" applyFont="1" applyFill="1" applyBorder="1" applyAlignment="1" applyProtection="1"/>
    <xf numFmtId="3" fontId="3" fillId="3" borderId="5" xfId="0" applyNumberFormat="1" applyFont="1" applyFill="1" applyBorder="1" applyAlignment="1" applyProtection="1">
      <alignment horizontal="right"/>
    </xf>
    <xf numFmtId="2" fontId="3" fillId="3" borderId="5" xfId="0" applyNumberFormat="1" applyFont="1" applyFill="1" applyBorder="1" applyAlignment="1" applyProtection="1"/>
    <xf numFmtId="0" fontId="4" fillId="5" borderId="5" xfId="0" applyNumberFormat="1" applyFont="1" applyFill="1" applyBorder="1" applyAlignment="1" applyProtection="1"/>
    <xf numFmtId="3" fontId="4" fillId="5" borderId="5" xfId="0" applyNumberFormat="1" applyFont="1" applyFill="1" applyBorder="1" applyAlignment="1" applyProtection="1">
      <alignment horizontal="right"/>
    </xf>
    <xf numFmtId="2" fontId="4" fillId="5" borderId="5" xfId="0" applyNumberFormat="1" applyFont="1" applyFill="1" applyBorder="1" applyAlignment="1" applyProtection="1"/>
    <xf numFmtId="3" fontId="3" fillId="4" borderId="5" xfId="0" applyNumberFormat="1" applyFont="1" applyFill="1" applyBorder="1" applyAlignment="1" applyProtection="1">
      <alignment horizontal="right"/>
    </xf>
    <xf numFmtId="2" fontId="3" fillId="4" borderId="5" xfId="0" applyNumberFormat="1" applyFont="1" applyFill="1" applyBorder="1" applyAlignment="1" applyProtection="1"/>
    <xf numFmtId="3" fontId="3" fillId="6" borderId="5" xfId="0" applyNumberFormat="1" applyFont="1" applyFill="1" applyBorder="1" applyAlignment="1" applyProtection="1">
      <alignment horizontal="right"/>
    </xf>
    <xf numFmtId="2" fontId="3" fillId="6" borderId="5" xfId="0" applyNumberFormat="1" applyFont="1" applyFill="1" applyBorder="1" applyAlignment="1" applyProtection="1"/>
    <xf numFmtId="0" fontId="14" fillId="0" borderId="0" xfId="0" applyFont="1"/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left" vertical="center"/>
    </xf>
    <xf numFmtId="3" fontId="14" fillId="0" borderId="7" xfId="0" applyNumberFormat="1" applyFont="1" applyBorder="1" applyAlignment="1">
      <alignment horizontal="right"/>
    </xf>
    <xf numFmtId="2" fontId="14" fillId="0" borderId="7" xfId="0" applyNumberFormat="1" applyFont="1" applyBorder="1"/>
    <xf numFmtId="0" fontId="3" fillId="0" borderId="6" xfId="0" applyFont="1" applyBorder="1" applyAlignment="1">
      <alignment horizontal="left" vertical="center"/>
    </xf>
    <xf numFmtId="3" fontId="14" fillId="0" borderId="5" xfId="0" applyNumberFormat="1" applyFont="1" applyBorder="1" applyAlignment="1">
      <alignment horizontal="right"/>
    </xf>
    <xf numFmtId="2" fontId="14" fillId="0" borderId="5" xfId="0" applyNumberFormat="1" applyFont="1" applyBorder="1"/>
    <xf numFmtId="0" fontId="4" fillId="3" borderId="6" xfId="0" applyFont="1" applyFill="1" applyBorder="1" applyAlignment="1">
      <alignment horizontal="left" vertical="center"/>
    </xf>
    <xf numFmtId="2" fontId="5" fillId="3" borderId="5" xfId="0" applyNumberFormat="1" applyFont="1" applyFill="1" applyBorder="1"/>
    <xf numFmtId="0" fontId="3" fillId="3" borderId="6" xfId="0" applyFont="1" applyFill="1" applyBorder="1"/>
    <xf numFmtId="2" fontId="14" fillId="3" borderId="5" xfId="0" applyNumberFormat="1" applyFont="1" applyFill="1" applyBorder="1"/>
    <xf numFmtId="0" fontId="4" fillId="5" borderId="6" xfId="0" applyFont="1" applyFill="1" applyBorder="1"/>
    <xf numFmtId="3" fontId="5" fillId="5" borderId="5" xfId="0" applyNumberFormat="1" applyFont="1" applyFill="1" applyBorder="1" applyAlignment="1">
      <alignment horizontal="right"/>
    </xf>
    <xf numFmtId="2" fontId="5" fillId="5" borderId="5" xfId="0" applyNumberFormat="1" applyFont="1" applyFill="1" applyBorder="1"/>
    <xf numFmtId="0" fontId="3" fillId="4" borderId="6" xfId="0" applyFont="1" applyFill="1" applyBorder="1"/>
    <xf numFmtId="3" fontId="14" fillId="4" borderId="5" xfId="0" applyNumberFormat="1" applyFont="1" applyFill="1" applyBorder="1" applyAlignment="1">
      <alignment horizontal="right"/>
    </xf>
    <xf numFmtId="2" fontId="14" fillId="4" borderId="5" xfId="0" applyNumberFormat="1" applyFont="1" applyFill="1" applyBorder="1"/>
    <xf numFmtId="0" fontId="3" fillId="6" borderId="6" xfId="0" applyFont="1" applyFill="1" applyBorder="1"/>
    <xf numFmtId="3" fontId="14" fillId="6" borderId="5" xfId="0" applyNumberFormat="1" applyFont="1" applyFill="1" applyBorder="1" applyAlignment="1">
      <alignment horizontal="right"/>
    </xf>
    <xf numFmtId="2" fontId="14" fillId="6" borderId="5" xfId="0" applyNumberFormat="1" applyFont="1" applyFill="1" applyBorder="1"/>
    <xf numFmtId="0" fontId="9" fillId="0" borderId="16" xfId="0" applyFont="1" applyFill="1" applyBorder="1" applyAlignment="1">
      <alignment horizontal="left"/>
    </xf>
    <xf numFmtId="2" fontId="14" fillId="0" borderId="16" xfId="0" applyNumberFormat="1" applyFont="1" applyBorder="1"/>
    <xf numFmtId="0" fontId="9" fillId="0" borderId="5" xfId="0" applyFont="1" applyFill="1" applyBorder="1" applyAlignment="1">
      <alignment horizontal="left"/>
    </xf>
    <xf numFmtId="0" fontId="24" fillId="3" borderId="5" xfId="0" applyFont="1" applyFill="1" applyBorder="1" applyAlignment="1"/>
    <xf numFmtId="0" fontId="24" fillId="5" borderId="5" xfId="0" applyFont="1" applyFill="1" applyBorder="1" applyAlignment="1">
      <alignment horizontal="left"/>
    </xf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7" fillId="0" borderId="1" xfId="0" applyFont="1" applyBorder="1" applyAlignment="1">
      <alignment wrapText="1"/>
    </xf>
    <xf numFmtId="0" fontId="12" fillId="0" borderId="1" xfId="0" applyFont="1" applyBorder="1"/>
    <xf numFmtId="0" fontId="7" fillId="0" borderId="0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0" fontId="7" fillId="0" borderId="1" xfId="0" applyFont="1" applyBorder="1" applyAlignment="1">
      <alignment horizontal="right"/>
    </xf>
    <xf numFmtId="0" fontId="0" fillId="11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13" borderId="15" xfId="0" applyFont="1" applyFill="1" applyBorder="1" applyAlignment="1">
      <alignment wrapText="1"/>
    </xf>
    <xf numFmtId="0" fontId="0" fillId="13" borderId="14" xfId="0" applyFont="1" applyFill="1" applyBorder="1" applyAlignment="1">
      <alignment wrapText="1"/>
    </xf>
    <xf numFmtId="0" fontId="0" fillId="13" borderId="0" xfId="0" applyFont="1" applyFill="1" applyBorder="1" applyAlignment="1">
      <alignment wrapText="1"/>
    </xf>
    <xf numFmtId="0" fontId="0" fillId="13" borderId="6" xfId="0" applyFont="1" applyFill="1" applyBorder="1" applyAlignment="1">
      <alignment wrapText="1"/>
    </xf>
    <xf numFmtId="0" fontId="0" fillId="13" borderId="26" xfId="0" applyFont="1" applyFill="1" applyBorder="1" applyAlignment="1">
      <alignment wrapText="1"/>
    </xf>
    <xf numFmtId="0" fontId="0" fillId="13" borderId="27" xfId="0" applyFont="1" applyFill="1" applyBorder="1" applyAlignment="1">
      <alignment wrapText="1"/>
    </xf>
    <xf numFmtId="0" fontId="0" fillId="13" borderId="4" xfId="0" applyFont="1" applyFill="1" applyBorder="1" applyAlignment="1">
      <alignment wrapText="1"/>
    </xf>
    <xf numFmtId="0" fontId="0" fillId="13" borderId="3" xfId="0" applyFont="1" applyFill="1" applyBorder="1" applyAlignment="1">
      <alignment wrapText="1"/>
    </xf>
    <xf numFmtId="0" fontId="0" fillId="14" borderId="15" xfId="0" applyFont="1" applyFill="1" applyBorder="1" applyAlignment="1">
      <alignment wrapText="1"/>
    </xf>
    <xf numFmtId="0" fontId="0" fillId="14" borderId="14" xfId="0" applyFont="1" applyFill="1" applyBorder="1" applyAlignment="1">
      <alignment wrapText="1"/>
    </xf>
    <xf numFmtId="0" fontId="0" fillId="14" borderId="0" xfId="0" applyFont="1" applyFill="1" applyBorder="1" applyAlignment="1">
      <alignment wrapText="1"/>
    </xf>
    <xf numFmtId="0" fontId="0" fillId="14" borderId="6" xfId="0" applyFont="1" applyFill="1" applyBorder="1" applyAlignment="1">
      <alignment wrapText="1"/>
    </xf>
    <xf numFmtId="0" fontId="0" fillId="14" borderId="26" xfId="0" applyFont="1" applyFill="1" applyBorder="1" applyAlignment="1">
      <alignment wrapText="1"/>
    </xf>
    <xf numFmtId="0" fontId="0" fillId="14" borderId="27" xfId="0" applyFont="1" applyFill="1" applyBorder="1" applyAlignment="1">
      <alignment wrapText="1"/>
    </xf>
    <xf numFmtId="0" fontId="0" fillId="14" borderId="4" xfId="0" applyFont="1" applyFill="1" applyBorder="1" applyAlignment="1">
      <alignment wrapText="1"/>
    </xf>
    <xf numFmtId="0" fontId="0" fillId="14" borderId="3" xfId="0" applyFont="1" applyFill="1" applyBorder="1" applyAlignment="1">
      <alignment wrapText="1"/>
    </xf>
    <xf numFmtId="0" fontId="0" fillId="15" borderId="15" xfId="0" applyFont="1" applyFill="1" applyBorder="1" applyAlignment="1">
      <alignment wrapText="1"/>
    </xf>
    <xf numFmtId="0" fontId="0" fillId="15" borderId="14" xfId="0" applyFont="1" applyFill="1" applyBorder="1" applyAlignment="1">
      <alignment wrapText="1"/>
    </xf>
    <xf numFmtId="0" fontId="0" fillId="15" borderId="0" xfId="0" applyFont="1" applyFill="1" applyBorder="1" applyAlignment="1">
      <alignment wrapText="1"/>
    </xf>
    <xf numFmtId="0" fontId="0" fillId="15" borderId="6" xfId="0" applyFont="1" applyFill="1" applyBorder="1" applyAlignment="1">
      <alignment wrapText="1"/>
    </xf>
    <xf numFmtId="0" fontId="0" fillId="15" borderId="26" xfId="0" applyFont="1" applyFill="1" applyBorder="1" applyAlignment="1">
      <alignment wrapText="1"/>
    </xf>
    <xf numFmtId="0" fontId="0" fillId="15" borderId="27" xfId="0" applyFont="1" applyFill="1" applyBorder="1" applyAlignment="1">
      <alignment wrapText="1"/>
    </xf>
    <xf numFmtId="0" fontId="0" fillId="16" borderId="15" xfId="0" applyFont="1" applyFill="1" applyBorder="1" applyAlignment="1">
      <alignment wrapText="1"/>
    </xf>
    <xf numFmtId="0" fontId="0" fillId="16" borderId="14" xfId="0" applyFont="1" applyFill="1" applyBorder="1" applyAlignment="1">
      <alignment wrapText="1"/>
    </xf>
    <xf numFmtId="0" fontId="0" fillId="16" borderId="0" xfId="0" applyFont="1" applyFill="1" applyBorder="1" applyAlignment="1">
      <alignment wrapText="1"/>
    </xf>
    <xf numFmtId="0" fontId="0" fillId="16" borderId="6" xfId="0" applyFont="1" applyFill="1" applyBorder="1" applyAlignment="1">
      <alignment wrapText="1"/>
    </xf>
    <xf numFmtId="0" fontId="0" fillId="16" borderId="26" xfId="0" applyFont="1" applyFill="1" applyBorder="1" applyAlignment="1">
      <alignment wrapText="1"/>
    </xf>
    <xf numFmtId="0" fontId="0" fillId="16" borderId="27" xfId="0" applyFont="1" applyFill="1" applyBorder="1" applyAlignment="1">
      <alignment wrapText="1"/>
    </xf>
    <xf numFmtId="0" fontId="0" fillId="16" borderId="15" xfId="0" applyFont="1" applyFill="1" applyBorder="1" applyAlignment="1">
      <alignment vertical="center" wrapText="1"/>
    </xf>
    <xf numFmtId="0" fontId="0" fillId="16" borderId="0" xfId="0" applyFont="1" applyFill="1" applyBorder="1" applyAlignment="1">
      <alignment vertical="center" wrapText="1"/>
    </xf>
    <xf numFmtId="0" fontId="0" fillId="16" borderId="26" xfId="0" applyFont="1" applyFill="1" applyBorder="1" applyAlignment="1">
      <alignment vertical="center" wrapText="1"/>
    </xf>
    <xf numFmtId="0" fontId="0" fillId="3" borderId="15" xfId="0" applyFont="1" applyFill="1" applyBorder="1" applyAlignment="1">
      <alignment wrapText="1"/>
    </xf>
    <xf numFmtId="0" fontId="0" fillId="3" borderId="14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3" borderId="6" xfId="0" applyFont="1" applyFill="1" applyBorder="1" applyAlignment="1">
      <alignment wrapText="1"/>
    </xf>
    <xf numFmtId="0" fontId="0" fillId="3" borderId="26" xfId="0" applyFont="1" applyFill="1" applyBorder="1" applyAlignment="1">
      <alignment wrapText="1"/>
    </xf>
    <xf numFmtId="0" fontId="0" fillId="3" borderId="27" xfId="0" applyFont="1" applyFill="1" applyBorder="1" applyAlignment="1">
      <alignment wrapText="1"/>
    </xf>
    <xf numFmtId="0" fontId="0" fillId="2" borderId="15" xfId="0" applyFont="1" applyFill="1" applyBorder="1" applyAlignment="1">
      <alignment wrapText="1"/>
    </xf>
    <xf numFmtId="0" fontId="0" fillId="2" borderId="14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0" fillId="2" borderId="26" xfId="0" applyFont="1" applyFill="1" applyBorder="1" applyAlignment="1">
      <alignment wrapText="1"/>
    </xf>
    <xf numFmtId="0" fontId="0" fillId="2" borderId="27" xfId="0" applyFont="1" applyFill="1" applyBorder="1" applyAlignment="1">
      <alignment wrapText="1"/>
    </xf>
    <xf numFmtId="0" fontId="0" fillId="9" borderId="15" xfId="0" applyFont="1" applyFill="1" applyBorder="1" applyAlignment="1">
      <alignment wrapText="1"/>
    </xf>
    <xf numFmtId="0" fontId="0" fillId="9" borderId="14" xfId="0" applyFont="1" applyFill="1" applyBorder="1" applyAlignment="1">
      <alignment wrapText="1"/>
    </xf>
    <xf numFmtId="0" fontId="0" fillId="9" borderId="0" xfId="0" applyFont="1" applyFill="1" applyBorder="1" applyAlignment="1">
      <alignment wrapText="1"/>
    </xf>
    <xf numFmtId="0" fontId="0" fillId="9" borderId="6" xfId="0" applyFont="1" applyFill="1" applyBorder="1" applyAlignment="1">
      <alignment wrapText="1"/>
    </xf>
    <xf numFmtId="0" fontId="0" fillId="9" borderId="26" xfId="0" applyFont="1" applyFill="1" applyBorder="1" applyAlignment="1">
      <alignment wrapText="1"/>
    </xf>
    <xf numFmtId="0" fontId="0" fillId="9" borderId="27" xfId="0" applyFont="1" applyFill="1" applyBorder="1" applyAlignment="1">
      <alignment wrapText="1"/>
    </xf>
    <xf numFmtId="0" fontId="0" fillId="17" borderId="15" xfId="0" applyFont="1" applyFill="1" applyBorder="1" applyAlignment="1">
      <alignment wrapText="1"/>
    </xf>
    <xf numFmtId="0" fontId="0" fillId="17" borderId="14" xfId="0" applyFont="1" applyFill="1" applyBorder="1" applyAlignment="1">
      <alignment wrapText="1"/>
    </xf>
    <xf numFmtId="0" fontId="0" fillId="17" borderId="0" xfId="0" applyFont="1" applyFill="1" applyBorder="1" applyAlignment="1">
      <alignment wrapText="1"/>
    </xf>
    <xf numFmtId="0" fontId="0" fillId="17" borderId="6" xfId="0" applyFont="1" applyFill="1" applyBorder="1" applyAlignment="1">
      <alignment wrapText="1"/>
    </xf>
    <xf numFmtId="0" fontId="0" fillId="17" borderId="26" xfId="0" applyFont="1" applyFill="1" applyBorder="1" applyAlignment="1">
      <alignment wrapText="1"/>
    </xf>
    <xf numFmtId="0" fontId="0" fillId="17" borderId="27" xfId="0" applyFont="1" applyFill="1" applyBorder="1" applyAlignment="1">
      <alignment wrapText="1"/>
    </xf>
    <xf numFmtId="0" fontId="0" fillId="18" borderId="2" xfId="0" applyFont="1" applyFill="1" applyBorder="1" applyAlignment="1">
      <alignment horizontal="left" vertical="center" wrapText="1"/>
    </xf>
    <xf numFmtId="0" fontId="0" fillId="18" borderId="4" xfId="0" applyFont="1" applyFill="1" applyBorder="1" applyAlignment="1">
      <alignment wrapText="1"/>
    </xf>
    <xf numFmtId="0" fontId="0" fillId="18" borderId="3" xfId="0" applyFont="1" applyFill="1" applyBorder="1" applyAlignment="1">
      <alignment wrapText="1"/>
    </xf>
    <xf numFmtId="0" fontId="0" fillId="12" borderId="15" xfId="0" applyFont="1" applyFill="1" applyBorder="1" applyAlignment="1">
      <alignment wrapText="1"/>
    </xf>
    <xf numFmtId="0" fontId="0" fillId="12" borderId="14" xfId="0" applyFont="1" applyFill="1" applyBorder="1" applyAlignment="1">
      <alignment wrapText="1"/>
    </xf>
    <xf numFmtId="0" fontId="0" fillId="12" borderId="0" xfId="0" applyFont="1" applyFill="1" applyBorder="1" applyAlignment="1">
      <alignment wrapText="1"/>
    </xf>
    <xf numFmtId="0" fontId="0" fillId="12" borderId="6" xfId="0" applyFont="1" applyFill="1" applyBorder="1" applyAlignment="1">
      <alignment wrapText="1"/>
    </xf>
    <xf numFmtId="0" fontId="0" fillId="12" borderId="26" xfId="0" applyFont="1" applyFill="1" applyBorder="1" applyAlignment="1">
      <alignment wrapText="1"/>
    </xf>
    <xf numFmtId="0" fontId="0" fillId="12" borderId="27" xfId="0" applyFont="1" applyFill="1" applyBorder="1" applyAlignment="1">
      <alignment wrapText="1"/>
    </xf>
    <xf numFmtId="0" fontId="0" fillId="19" borderId="15" xfId="0" applyFont="1" applyFill="1" applyBorder="1" applyAlignment="1">
      <alignment wrapText="1"/>
    </xf>
    <xf numFmtId="0" fontId="0" fillId="19" borderId="14" xfId="0" applyFont="1" applyFill="1" applyBorder="1" applyAlignment="1">
      <alignment wrapText="1"/>
    </xf>
    <xf numFmtId="0" fontId="0" fillId="19" borderId="0" xfId="0" applyFont="1" applyFill="1" applyBorder="1" applyAlignment="1">
      <alignment wrapText="1"/>
    </xf>
    <xf numFmtId="0" fontId="0" fillId="19" borderId="6" xfId="0" applyFont="1" applyFill="1" applyBorder="1" applyAlignment="1">
      <alignment wrapText="1"/>
    </xf>
    <xf numFmtId="0" fontId="0" fillId="19" borderId="26" xfId="0" applyFont="1" applyFill="1" applyBorder="1" applyAlignment="1">
      <alignment wrapText="1"/>
    </xf>
    <xf numFmtId="0" fontId="0" fillId="19" borderId="27" xfId="0" applyFont="1" applyFill="1" applyBorder="1" applyAlignment="1">
      <alignment wrapText="1"/>
    </xf>
    <xf numFmtId="0" fontId="0" fillId="20" borderId="15" xfId="0" applyFont="1" applyFill="1" applyBorder="1" applyAlignment="1">
      <alignment wrapText="1"/>
    </xf>
    <xf numFmtId="0" fontId="0" fillId="20" borderId="14" xfId="0" applyFont="1" applyFill="1" applyBorder="1" applyAlignment="1">
      <alignment wrapText="1"/>
    </xf>
    <xf numFmtId="0" fontId="0" fillId="20" borderId="0" xfId="0" applyFont="1" applyFill="1" applyBorder="1" applyAlignment="1">
      <alignment wrapText="1"/>
    </xf>
    <xf numFmtId="0" fontId="0" fillId="20" borderId="6" xfId="0" applyFont="1" applyFill="1" applyBorder="1" applyAlignment="1">
      <alignment wrapText="1"/>
    </xf>
    <xf numFmtId="0" fontId="0" fillId="20" borderId="26" xfId="0" applyFont="1" applyFill="1" applyBorder="1" applyAlignment="1">
      <alignment wrapText="1"/>
    </xf>
    <xf numFmtId="0" fontId="0" fillId="20" borderId="27" xfId="0" applyFont="1" applyFill="1" applyBorder="1" applyAlignment="1">
      <alignment wrapText="1"/>
    </xf>
    <xf numFmtId="0" fontId="1" fillId="0" borderId="0" xfId="0" applyFont="1" applyAlignment="1"/>
    <xf numFmtId="0" fontId="13" fillId="7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19" fillId="8" borderId="1" xfId="0" applyFont="1" applyFill="1" applyBorder="1" applyAlignment="1">
      <alignment horizontal="justify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0" fillId="0" borderId="15" xfId="0" applyBorder="1" applyAlignment="1">
      <alignment horizontal="left" wrapText="1"/>
    </xf>
    <xf numFmtId="0" fontId="0" fillId="10" borderId="1" xfId="0" applyFill="1" applyBorder="1" applyAlignment="1">
      <alignment vertical="center"/>
    </xf>
    <xf numFmtId="0" fontId="0" fillId="10" borderId="1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49" fontId="4" fillId="0" borderId="16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19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14" fillId="9" borderId="2" xfId="0" applyFont="1" applyFill="1" applyBorder="1" applyAlignment="1">
      <alignment horizontal="center"/>
    </xf>
    <xf numFmtId="0" fontId="14" fillId="9" borderId="4" xfId="0" applyFont="1" applyFill="1" applyBorder="1" applyAlignment="1">
      <alignment horizontal="center"/>
    </xf>
    <xf numFmtId="0" fontId="14" fillId="9" borderId="3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3" fillId="9" borderId="2" xfId="0" applyFont="1" applyFill="1" applyBorder="1" applyAlignment="1" applyProtection="1">
      <alignment horizontal="center" vertical="center" wrapText="1"/>
      <protection locked="0"/>
    </xf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9" fillId="7" borderId="7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0" fillId="20" borderId="28" xfId="0" applyFont="1" applyFill="1" applyBorder="1" applyAlignment="1">
      <alignment horizontal="left" vertical="center" wrapText="1"/>
    </xf>
    <xf numFmtId="0" fontId="0" fillId="20" borderId="20" xfId="0" applyFont="1" applyFill="1" applyBorder="1" applyAlignment="1">
      <alignment horizontal="left" vertical="center" wrapText="1"/>
    </xf>
    <xf numFmtId="0" fontId="0" fillId="20" borderId="25" xfId="0" applyFont="1" applyFill="1" applyBorder="1" applyAlignment="1">
      <alignment horizontal="left" vertical="center" wrapText="1"/>
    </xf>
    <xf numFmtId="0" fontId="0" fillId="3" borderId="28" xfId="0" applyFont="1" applyFill="1" applyBorder="1" applyAlignment="1">
      <alignment horizontal="left" vertical="center" wrapText="1"/>
    </xf>
    <xf numFmtId="0" fontId="0" fillId="3" borderId="20" xfId="0" applyFont="1" applyFill="1" applyBorder="1" applyAlignment="1">
      <alignment horizontal="left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2" borderId="28" xfId="0" applyFont="1" applyFill="1" applyBorder="1" applyAlignment="1">
      <alignment horizontal="left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left" vertical="center" wrapText="1"/>
    </xf>
    <xf numFmtId="0" fontId="0" fillId="9" borderId="28" xfId="0" applyFont="1" applyFill="1" applyBorder="1" applyAlignment="1">
      <alignment horizontal="left" vertical="center" wrapText="1"/>
    </xf>
    <xf numFmtId="0" fontId="0" fillId="9" borderId="20" xfId="0" applyFont="1" applyFill="1" applyBorder="1" applyAlignment="1">
      <alignment horizontal="left" vertical="center" wrapText="1"/>
    </xf>
    <xf numFmtId="0" fontId="0" fillId="9" borderId="25" xfId="0" applyFont="1" applyFill="1" applyBorder="1" applyAlignment="1">
      <alignment horizontal="left" vertical="center" wrapText="1"/>
    </xf>
    <xf numFmtId="0" fontId="0" fillId="17" borderId="28" xfId="0" applyFont="1" applyFill="1" applyBorder="1" applyAlignment="1">
      <alignment horizontal="left" vertical="center" wrapText="1"/>
    </xf>
    <xf numFmtId="0" fontId="0" fillId="17" borderId="20" xfId="0" applyFont="1" applyFill="1" applyBorder="1" applyAlignment="1">
      <alignment horizontal="left" vertical="center" wrapText="1"/>
    </xf>
    <xf numFmtId="0" fontId="0" fillId="17" borderId="25" xfId="0" applyFont="1" applyFill="1" applyBorder="1" applyAlignment="1">
      <alignment horizontal="left" vertical="center" wrapText="1"/>
    </xf>
    <xf numFmtId="0" fontId="0" fillId="12" borderId="28" xfId="0" applyFont="1" applyFill="1" applyBorder="1" applyAlignment="1">
      <alignment horizontal="left" vertical="center" wrapText="1"/>
    </xf>
    <xf numFmtId="0" fontId="0" fillId="12" borderId="20" xfId="0" applyFont="1" applyFill="1" applyBorder="1" applyAlignment="1">
      <alignment horizontal="left" vertical="center" wrapText="1"/>
    </xf>
    <xf numFmtId="0" fontId="0" fillId="12" borderId="25" xfId="0" applyFont="1" applyFill="1" applyBorder="1" applyAlignment="1">
      <alignment horizontal="left" vertical="center" wrapText="1"/>
    </xf>
    <xf numFmtId="0" fontId="0" fillId="19" borderId="28" xfId="0" applyFont="1" applyFill="1" applyBorder="1" applyAlignment="1">
      <alignment horizontal="left" vertical="center" wrapText="1"/>
    </xf>
    <xf numFmtId="0" fontId="0" fillId="19" borderId="20" xfId="0" applyFont="1" applyFill="1" applyBorder="1" applyAlignment="1">
      <alignment horizontal="left" vertical="center" wrapText="1"/>
    </xf>
    <xf numFmtId="0" fontId="0" fillId="19" borderId="25" xfId="0" applyFont="1" applyFill="1" applyBorder="1" applyAlignment="1">
      <alignment horizontal="left" vertical="center" wrapText="1"/>
    </xf>
    <xf numFmtId="0" fontId="0" fillId="16" borderId="28" xfId="0" applyFont="1" applyFill="1" applyBorder="1" applyAlignment="1">
      <alignment horizontal="left" vertical="center" wrapText="1"/>
    </xf>
    <xf numFmtId="0" fontId="0" fillId="16" borderId="20" xfId="0" applyFont="1" applyFill="1" applyBorder="1" applyAlignment="1">
      <alignment horizontal="left" vertical="center" wrapText="1"/>
    </xf>
    <xf numFmtId="0" fontId="0" fillId="16" borderId="25" xfId="0" applyFont="1" applyFill="1" applyBorder="1" applyAlignment="1">
      <alignment horizontal="left" vertical="center" wrapText="1"/>
    </xf>
    <xf numFmtId="0" fontId="0" fillId="13" borderId="28" xfId="0" applyFont="1" applyFill="1" applyBorder="1" applyAlignment="1">
      <alignment horizontal="left" vertical="center" wrapText="1"/>
    </xf>
    <xf numFmtId="0" fontId="0" fillId="13" borderId="20" xfId="0" applyFont="1" applyFill="1" applyBorder="1" applyAlignment="1">
      <alignment horizontal="left" vertical="center" wrapText="1"/>
    </xf>
    <xf numFmtId="0" fontId="0" fillId="13" borderId="25" xfId="0" applyFont="1" applyFill="1" applyBorder="1" applyAlignment="1">
      <alignment horizontal="left" vertical="center" wrapText="1"/>
    </xf>
    <xf numFmtId="0" fontId="0" fillId="14" borderId="28" xfId="0" applyFont="1" applyFill="1" applyBorder="1" applyAlignment="1">
      <alignment horizontal="left" vertical="center" wrapText="1"/>
    </xf>
    <xf numFmtId="0" fontId="0" fillId="14" borderId="20" xfId="0" applyFont="1" applyFill="1" applyBorder="1" applyAlignment="1">
      <alignment horizontal="left" vertical="center" wrapText="1"/>
    </xf>
    <xf numFmtId="0" fontId="0" fillId="14" borderId="25" xfId="0" applyFont="1" applyFill="1" applyBorder="1" applyAlignment="1">
      <alignment horizontal="left" vertical="center" wrapText="1"/>
    </xf>
    <xf numFmtId="0" fontId="0" fillId="15" borderId="28" xfId="0" applyFont="1" applyFill="1" applyBorder="1" applyAlignment="1">
      <alignment horizontal="left" vertical="center" wrapText="1"/>
    </xf>
    <xf numFmtId="0" fontId="0" fillId="15" borderId="20" xfId="0" applyFont="1" applyFill="1" applyBorder="1" applyAlignment="1">
      <alignment horizontal="left" vertical="center" wrapText="1"/>
    </xf>
    <xf numFmtId="0" fontId="0" fillId="15" borderId="25" xfId="0" applyFont="1" applyFill="1" applyBorder="1" applyAlignment="1">
      <alignment horizontal="left" vertical="center" wrapText="1"/>
    </xf>
  </cellXfs>
  <cellStyles count="11">
    <cellStyle name="normal" xfId="5"/>
    <cellStyle name="normal 2" xfId="7"/>
    <cellStyle name="Normální" xfId="0" builtinId="0"/>
    <cellStyle name="Normální 2" xfId="1"/>
    <cellStyle name="Normální 2 2" xfId="3"/>
    <cellStyle name="Normální 2 3" xfId="4"/>
    <cellStyle name="Normální 3" xfId="2"/>
    <cellStyle name="Normální 3 2" xfId="6"/>
    <cellStyle name="normální_2001" xfId="8"/>
    <cellStyle name="normální_2012" xfId="9"/>
    <cellStyle name="normální_roky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/>
  </sheetViews>
  <sheetFormatPr defaultRowHeight="15" x14ac:dyDescent="0.25"/>
  <cols>
    <col min="1" max="1" width="24.7109375" style="13" customWidth="1"/>
    <col min="2" max="2" width="5.28515625" style="13" bestFit="1" customWidth="1"/>
    <col min="3" max="14" width="5.7109375" style="13" bestFit="1" customWidth="1"/>
    <col min="15" max="15" width="8.42578125" style="13" bestFit="1" customWidth="1"/>
    <col min="16" max="16" width="9.7109375" style="13" bestFit="1" customWidth="1"/>
    <col min="17" max="17" width="7.85546875" style="13" bestFit="1" customWidth="1"/>
    <col min="18" max="18" width="10.42578125" style="13" customWidth="1"/>
    <col min="19" max="258" width="9.140625" style="13"/>
    <col min="259" max="259" width="11.42578125" style="13" bestFit="1" customWidth="1"/>
    <col min="260" max="514" width="9.140625" style="13"/>
    <col min="515" max="515" width="11.42578125" style="13" bestFit="1" customWidth="1"/>
    <col min="516" max="770" width="9.140625" style="13"/>
    <col min="771" max="771" width="11.42578125" style="13" bestFit="1" customWidth="1"/>
    <col min="772" max="1026" width="9.140625" style="13"/>
    <col min="1027" max="1027" width="11.42578125" style="13" bestFit="1" customWidth="1"/>
    <col min="1028" max="1282" width="9.140625" style="13"/>
    <col min="1283" max="1283" width="11.42578125" style="13" bestFit="1" customWidth="1"/>
    <col min="1284" max="1538" width="9.140625" style="13"/>
    <col min="1539" max="1539" width="11.42578125" style="13" bestFit="1" customWidth="1"/>
    <col min="1540" max="1794" width="9.140625" style="13"/>
    <col min="1795" max="1795" width="11.42578125" style="13" bestFit="1" customWidth="1"/>
    <col min="1796" max="2050" width="9.140625" style="13"/>
    <col min="2051" max="2051" width="11.42578125" style="13" bestFit="1" customWidth="1"/>
    <col min="2052" max="2306" width="9.140625" style="13"/>
    <col min="2307" max="2307" width="11.42578125" style="13" bestFit="1" customWidth="1"/>
    <col min="2308" max="2562" width="9.140625" style="13"/>
    <col min="2563" max="2563" width="11.42578125" style="13" bestFit="1" customWidth="1"/>
    <col min="2564" max="2818" width="9.140625" style="13"/>
    <col min="2819" max="2819" width="11.42578125" style="13" bestFit="1" customWidth="1"/>
    <col min="2820" max="3074" width="9.140625" style="13"/>
    <col min="3075" max="3075" width="11.42578125" style="13" bestFit="1" customWidth="1"/>
    <col min="3076" max="3330" width="9.140625" style="13"/>
    <col min="3331" max="3331" width="11.42578125" style="13" bestFit="1" customWidth="1"/>
    <col min="3332" max="3586" width="9.140625" style="13"/>
    <col min="3587" max="3587" width="11.42578125" style="13" bestFit="1" customWidth="1"/>
    <col min="3588" max="3842" width="9.140625" style="13"/>
    <col min="3843" max="3843" width="11.42578125" style="13" bestFit="1" customWidth="1"/>
    <col min="3844" max="4098" width="9.140625" style="13"/>
    <col min="4099" max="4099" width="11.42578125" style="13" bestFit="1" customWidth="1"/>
    <col min="4100" max="4354" width="9.140625" style="13"/>
    <col min="4355" max="4355" width="11.42578125" style="13" bestFit="1" customWidth="1"/>
    <col min="4356" max="4610" width="9.140625" style="13"/>
    <col min="4611" max="4611" width="11.42578125" style="13" bestFit="1" customWidth="1"/>
    <col min="4612" max="4866" width="9.140625" style="13"/>
    <col min="4867" max="4867" width="11.42578125" style="13" bestFit="1" customWidth="1"/>
    <col min="4868" max="5122" width="9.140625" style="13"/>
    <col min="5123" max="5123" width="11.42578125" style="13" bestFit="1" customWidth="1"/>
    <col min="5124" max="5378" width="9.140625" style="13"/>
    <col min="5379" max="5379" width="11.42578125" style="13" bestFit="1" customWidth="1"/>
    <col min="5380" max="5634" width="9.140625" style="13"/>
    <col min="5635" max="5635" width="11.42578125" style="13" bestFit="1" customWidth="1"/>
    <col min="5636" max="5890" width="9.140625" style="13"/>
    <col min="5891" max="5891" width="11.42578125" style="13" bestFit="1" customWidth="1"/>
    <col min="5892" max="6146" width="9.140625" style="13"/>
    <col min="6147" max="6147" width="11.42578125" style="13" bestFit="1" customWidth="1"/>
    <col min="6148" max="6402" width="9.140625" style="13"/>
    <col min="6403" max="6403" width="11.42578125" style="13" bestFit="1" customWidth="1"/>
    <col min="6404" max="6658" width="9.140625" style="13"/>
    <col min="6659" max="6659" width="11.42578125" style="13" bestFit="1" customWidth="1"/>
    <col min="6660" max="6914" width="9.140625" style="13"/>
    <col min="6915" max="6915" width="11.42578125" style="13" bestFit="1" customWidth="1"/>
    <col min="6916" max="7170" width="9.140625" style="13"/>
    <col min="7171" max="7171" width="11.42578125" style="13" bestFit="1" customWidth="1"/>
    <col min="7172" max="7426" width="9.140625" style="13"/>
    <col min="7427" max="7427" width="11.42578125" style="13" bestFit="1" customWidth="1"/>
    <col min="7428" max="7682" width="9.140625" style="13"/>
    <col min="7683" max="7683" width="11.42578125" style="13" bestFit="1" customWidth="1"/>
    <col min="7684" max="7938" width="9.140625" style="13"/>
    <col min="7939" max="7939" width="11.42578125" style="13" bestFit="1" customWidth="1"/>
    <col min="7940" max="8194" width="9.140625" style="13"/>
    <col min="8195" max="8195" width="11.42578125" style="13" bestFit="1" customWidth="1"/>
    <col min="8196" max="8450" width="9.140625" style="13"/>
    <col min="8451" max="8451" width="11.42578125" style="13" bestFit="1" customWidth="1"/>
    <col min="8452" max="8706" width="9.140625" style="13"/>
    <col min="8707" max="8707" width="11.42578125" style="13" bestFit="1" customWidth="1"/>
    <col min="8708" max="8962" width="9.140625" style="13"/>
    <col min="8963" max="8963" width="11.42578125" style="13" bestFit="1" customWidth="1"/>
    <col min="8964" max="9218" width="9.140625" style="13"/>
    <col min="9219" max="9219" width="11.42578125" style="13" bestFit="1" customWidth="1"/>
    <col min="9220" max="9474" width="9.140625" style="13"/>
    <col min="9475" max="9475" width="11.42578125" style="13" bestFit="1" customWidth="1"/>
    <col min="9476" max="9730" width="9.140625" style="13"/>
    <col min="9731" max="9731" width="11.42578125" style="13" bestFit="1" customWidth="1"/>
    <col min="9732" max="9986" width="9.140625" style="13"/>
    <col min="9987" max="9987" width="11.42578125" style="13" bestFit="1" customWidth="1"/>
    <col min="9988" max="10242" width="9.140625" style="13"/>
    <col min="10243" max="10243" width="11.42578125" style="13" bestFit="1" customWidth="1"/>
    <col min="10244" max="10498" width="9.140625" style="13"/>
    <col min="10499" max="10499" width="11.42578125" style="13" bestFit="1" customWidth="1"/>
    <col min="10500" max="10754" width="9.140625" style="13"/>
    <col min="10755" max="10755" width="11.42578125" style="13" bestFit="1" customWidth="1"/>
    <col min="10756" max="11010" width="9.140625" style="13"/>
    <col min="11011" max="11011" width="11.42578125" style="13" bestFit="1" customWidth="1"/>
    <col min="11012" max="11266" width="9.140625" style="13"/>
    <col min="11267" max="11267" width="11.42578125" style="13" bestFit="1" customWidth="1"/>
    <col min="11268" max="11522" width="9.140625" style="13"/>
    <col min="11523" max="11523" width="11.42578125" style="13" bestFit="1" customWidth="1"/>
    <col min="11524" max="11778" width="9.140625" style="13"/>
    <col min="11779" max="11779" width="11.42578125" style="13" bestFit="1" customWidth="1"/>
    <col min="11780" max="12034" width="9.140625" style="13"/>
    <col min="12035" max="12035" width="11.42578125" style="13" bestFit="1" customWidth="1"/>
    <col min="12036" max="12290" width="9.140625" style="13"/>
    <col min="12291" max="12291" width="11.42578125" style="13" bestFit="1" customWidth="1"/>
    <col min="12292" max="12546" width="9.140625" style="13"/>
    <col min="12547" max="12547" width="11.42578125" style="13" bestFit="1" customWidth="1"/>
    <col min="12548" max="12802" width="9.140625" style="13"/>
    <col min="12803" max="12803" width="11.42578125" style="13" bestFit="1" customWidth="1"/>
    <col min="12804" max="13058" width="9.140625" style="13"/>
    <col min="13059" max="13059" width="11.42578125" style="13" bestFit="1" customWidth="1"/>
    <col min="13060" max="13314" width="9.140625" style="13"/>
    <col min="13315" max="13315" width="11.42578125" style="13" bestFit="1" customWidth="1"/>
    <col min="13316" max="13570" width="9.140625" style="13"/>
    <col min="13571" max="13571" width="11.42578125" style="13" bestFit="1" customWidth="1"/>
    <col min="13572" max="13826" width="9.140625" style="13"/>
    <col min="13827" max="13827" width="11.42578125" style="13" bestFit="1" customWidth="1"/>
    <col min="13828" max="14082" width="9.140625" style="13"/>
    <col min="14083" max="14083" width="11.42578125" style="13" bestFit="1" customWidth="1"/>
    <col min="14084" max="14338" width="9.140625" style="13"/>
    <col min="14339" max="14339" width="11.42578125" style="13" bestFit="1" customWidth="1"/>
    <col min="14340" max="14594" width="9.140625" style="13"/>
    <col min="14595" max="14595" width="11.42578125" style="13" bestFit="1" customWidth="1"/>
    <col min="14596" max="14850" width="9.140625" style="13"/>
    <col min="14851" max="14851" width="11.42578125" style="13" bestFit="1" customWidth="1"/>
    <col min="14852" max="15106" width="9.140625" style="13"/>
    <col min="15107" max="15107" width="11.42578125" style="13" bestFit="1" customWidth="1"/>
    <col min="15108" max="15362" width="9.140625" style="13"/>
    <col min="15363" max="15363" width="11.42578125" style="13" bestFit="1" customWidth="1"/>
    <col min="15364" max="15618" width="9.140625" style="13"/>
    <col min="15619" max="15619" width="11.42578125" style="13" bestFit="1" customWidth="1"/>
    <col min="15620" max="15874" width="9.140625" style="13"/>
    <col min="15875" max="15875" width="11.42578125" style="13" bestFit="1" customWidth="1"/>
    <col min="15876" max="16130" width="9.140625" style="13"/>
    <col min="16131" max="16131" width="11.42578125" style="13" bestFit="1" customWidth="1"/>
    <col min="16132" max="16384" width="9.140625" style="13"/>
  </cols>
  <sheetData>
    <row r="1" spans="1:18" x14ac:dyDescent="0.25">
      <c r="A1" s="12" t="s">
        <v>514</v>
      </c>
    </row>
    <row r="2" spans="1:18" x14ac:dyDescent="0.25">
      <c r="A2" s="241" t="s">
        <v>58</v>
      </c>
      <c r="B2" s="241" t="s">
        <v>69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 t="s">
        <v>70</v>
      </c>
      <c r="Q2" s="241"/>
      <c r="R2" s="242" t="s">
        <v>71</v>
      </c>
    </row>
    <row r="3" spans="1:18" ht="46.5" customHeight="1" x14ac:dyDescent="0.25">
      <c r="A3" s="241"/>
      <c r="B3" s="14">
        <v>2001</v>
      </c>
      <c r="C3" s="14" t="s">
        <v>72</v>
      </c>
      <c r="D3" s="14" t="s">
        <v>73</v>
      </c>
      <c r="E3" s="14" t="s">
        <v>74</v>
      </c>
      <c r="F3" s="14" t="s">
        <v>51</v>
      </c>
      <c r="G3" s="14" t="s">
        <v>52</v>
      </c>
      <c r="H3" s="14" t="s">
        <v>53</v>
      </c>
      <c r="I3" s="14" t="s">
        <v>54</v>
      </c>
      <c r="J3" s="14" t="s">
        <v>55</v>
      </c>
      <c r="K3" s="14" t="s">
        <v>56</v>
      </c>
      <c r="L3" s="14" t="s">
        <v>57</v>
      </c>
      <c r="M3" s="14">
        <v>2012</v>
      </c>
      <c r="N3" s="14">
        <v>2013</v>
      </c>
      <c r="O3" s="15" t="s">
        <v>75</v>
      </c>
      <c r="P3" s="15" t="s">
        <v>76</v>
      </c>
      <c r="Q3" s="14" t="s">
        <v>61</v>
      </c>
      <c r="R3" s="242"/>
    </row>
    <row r="4" spans="1:18" x14ac:dyDescent="0.25">
      <c r="A4" s="16" t="s">
        <v>1</v>
      </c>
      <c r="B4" s="17">
        <v>0</v>
      </c>
      <c r="C4" s="18">
        <v>0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9">
        <v>0</v>
      </c>
      <c r="N4" s="20">
        <v>0</v>
      </c>
      <c r="O4" s="18">
        <f>SUM(B4:N4)</f>
        <v>0</v>
      </c>
      <c r="P4" s="21">
        <v>39</v>
      </c>
      <c r="Q4" s="21">
        <v>52</v>
      </c>
      <c r="R4" s="22">
        <f>O4/Q4*100</f>
        <v>0</v>
      </c>
    </row>
    <row r="5" spans="1:18" x14ac:dyDescent="0.25">
      <c r="A5" s="16" t="s">
        <v>2</v>
      </c>
      <c r="B5" s="17">
        <v>2</v>
      </c>
      <c r="C5" s="18">
        <v>1</v>
      </c>
      <c r="D5" s="18">
        <v>2</v>
      </c>
      <c r="E5" s="18">
        <v>3</v>
      </c>
      <c r="F5" s="18">
        <v>1</v>
      </c>
      <c r="G5" s="18">
        <v>2</v>
      </c>
      <c r="H5" s="18">
        <v>5</v>
      </c>
      <c r="I5" s="18">
        <v>7</v>
      </c>
      <c r="J5" s="18">
        <v>6</v>
      </c>
      <c r="K5" s="18">
        <v>2</v>
      </c>
      <c r="L5" s="18">
        <v>3</v>
      </c>
      <c r="M5" s="19">
        <v>2</v>
      </c>
      <c r="N5" s="23">
        <v>5</v>
      </c>
      <c r="O5" s="18">
        <f t="shared" ref="O5:O51" si="0">SUM(B5:N5)</f>
        <v>41</v>
      </c>
      <c r="P5" s="21">
        <v>145</v>
      </c>
      <c r="Q5" s="21">
        <v>206</v>
      </c>
      <c r="R5" s="22">
        <f t="shared" ref="R5:R51" si="1">O5/Q5*100</f>
        <v>19.902912621359224</v>
      </c>
    </row>
    <row r="6" spans="1:18" x14ac:dyDescent="0.25">
      <c r="A6" s="16" t="s">
        <v>3</v>
      </c>
      <c r="B6" s="17">
        <v>0</v>
      </c>
      <c r="C6" s="18">
        <v>0</v>
      </c>
      <c r="D6" s="18">
        <v>1</v>
      </c>
      <c r="E6" s="18">
        <v>2</v>
      </c>
      <c r="F6" s="18">
        <v>0</v>
      </c>
      <c r="G6" s="18">
        <v>0</v>
      </c>
      <c r="H6" s="18">
        <v>0</v>
      </c>
      <c r="I6" s="18">
        <v>1</v>
      </c>
      <c r="J6" s="18">
        <v>2</v>
      </c>
      <c r="K6" s="18">
        <v>3</v>
      </c>
      <c r="L6" s="18">
        <v>3</v>
      </c>
      <c r="M6" s="19">
        <v>0</v>
      </c>
      <c r="N6" s="20">
        <v>0</v>
      </c>
      <c r="O6" s="18">
        <f t="shared" si="0"/>
        <v>12</v>
      </c>
      <c r="P6" s="21">
        <v>78</v>
      </c>
      <c r="Q6" s="21">
        <v>147</v>
      </c>
      <c r="R6" s="22">
        <f t="shared" si="1"/>
        <v>8.1632653061224492</v>
      </c>
    </row>
    <row r="7" spans="1:18" x14ac:dyDescent="0.25">
      <c r="A7" s="16" t="s">
        <v>4</v>
      </c>
      <c r="B7" s="17">
        <v>2</v>
      </c>
      <c r="C7" s="18">
        <v>2</v>
      </c>
      <c r="D7" s="18">
        <v>3</v>
      </c>
      <c r="E7" s="18">
        <v>0</v>
      </c>
      <c r="F7" s="18">
        <v>4</v>
      </c>
      <c r="G7" s="18">
        <v>3</v>
      </c>
      <c r="H7" s="18">
        <v>1</v>
      </c>
      <c r="I7" s="18">
        <v>4</v>
      </c>
      <c r="J7" s="18">
        <v>3</v>
      </c>
      <c r="K7" s="18">
        <v>5</v>
      </c>
      <c r="L7" s="18">
        <v>4</v>
      </c>
      <c r="M7" s="19">
        <v>3</v>
      </c>
      <c r="N7" s="23">
        <v>2</v>
      </c>
      <c r="O7" s="18">
        <f t="shared" si="0"/>
        <v>36</v>
      </c>
      <c r="P7" s="21">
        <v>121</v>
      </c>
      <c r="Q7" s="21">
        <v>150</v>
      </c>
      <c r="R7" s="22">
        <f t="shared" si="1"/>
        <v>24</v>
      </c>
    </row>
    <row r="8" spans="1:18" x14ac:dyDescent="0.25">
      <c r="A8" s="16" t="s">
        <v>5</v>
      </c>
      <c r="B8" s="17">
        <v>2</v>
      </c>
      <c r="C8" s="18">
        <v>3</v>
      </c>
      <c r="D8" s="18">
        <v>1</v>
      </c>
      <c r="E8" s="18">
        <v>2</v>
      </c>
      <c r="F8" s="18">
        <v>0</v>
      </c>
      <c r="G8" s="18">
        <v>1</v>
      </c>
      <c r="H8" s="18">
        <v>2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23">
        <v>3</v>
      </c>
      <c r="O8" s="18">
        <f t="shared" si="0"/>
        <v>14</v>
      </c>
      <c r="P8" s="21">
        <v>75</v>
      </c>
      <c r="Q8" s="21">
        <v>118</v>
      </c>
      <c r="R8" s="22">
        <f t="shared" si="1"/>
        <v>11.864406779661017</v>
      </c>
    </row>
    <row r="9" spans="1:18" x14ac:dyDescent="0.25">
      <c r="A9" s="16" t="s">
        <v>6</v>
      </c>
      <c r="B9" s="17">
        <v>3</v>
      </c>
      <c r="C9" s="18">
        <v>5</v>
      </c>
      <c r="D9" s="18">
        <v>11</v>
      </c>
      <c r="E9" s="18">
        <v>12</v>
      </c>
      <c r="F9" s="18">
        <v>11</v>
      </c>
      <c r="G9" s="18">
        <v>9</v>
      </c>
      <c r="H9" s="18">
        <v>4</v>
      </c>
      <c r="I9" s="18">
        <v>13</v>
      </c>
      <c r="J9" s="18">
        <v>12</v>
      </c>
      <c r="K9" s="18">
        <v>10</v>
      </c>
      <c r="L9" s="18">
        <v>5</v>
      </c>
      <c r="M9" s="19">
        <v>8</v>
      </c>
      <c r="N9" s="23">
        <v>13</v>
      </c>
      <c r="O9" s="18">
        <f t="shared" si="0"/>
        <v>116</v>
      </c>
      <c r="P9" s="21">
        <v>842</v>
      </c>
      <c r="Q9" s="21">
        <v>1064</v>
      </c>
      <c r="R9" s="22">
        <f t="shared" si="1"/>
        <v>10.902255639097744</v>
      </c>
    </row>
    <row r="10" spans="1:18" x14ac:dyDescent="0.25">
      <c r="A10" s="16" t="s">
        <v>7</v>
      </c>
      <c r="B10" s="17">
        <v>1</v>
      </c>
      <c r="C10" s="18">
        <v>0</v>
      </c>
      <c r="D10" s="18">
        <v>0</v>
      </c>
      <c r="E10" s="18">
        <v>2</v>
      </c>
      <c r="F10" s="18">
        <v>0</v>
      </c>
      <c r="G10" s="18">
        <v>2</v>
      </c>
      <c r="H10" s="18">
        <v>0</v>
      </c>
      <c r="I10" s="18">
        <v>1</v>
      </c>
      <c r="J10" s="18">
        <v>0</v>
      </c>
      <c r="K10" s="18">
        <v>2</v>
      </c>
      <c r="L10" s="18">
        <v>1</v>
      </c>
      <c r="M10" s="19">
        <v>2</v>
      </c>
      <c r="N10" s="20">
        <v>0</v>
      </c>
      <c r="O10" s="18">
        <f t="shared" si="0"/>
        <v>11</v>
      </c>
      <c r="P10" s="21">
        <v>71</v>
      </c>
      <c r="Q10" s="21">
        <v>88</v>
      </c>
      <c r="R10" s="22">
        <f t="shared" si="1"/>
        <v>12.5</v>
      </c>
    </row>
    <row r="11" spans="1:18" x14ac:dyDescent="0.25">
      <c r="A11" s="16" t="s">
        <v>8</v>
      </c>
      <c r="B11" s="17">
        <v>3</v>
      </c>
      <c r="C11" s="18">
        <v>1</v>
      </c>
      <c r="D11" s="18">
        <v>0</v>
      </c>
      <c r="E11" s="18">
        <v>3</v>
      </c>
      <c r="F11" s="18">
        <v>4</v>
      </c>
      <c r="G11" s="18">
        <v>3</v>
      </c>
      <c r="H11" s="18">
        <v>7</v>
      </c>
      <c r="I11" s="18">
        <v>1</v>
      </c>
      <c r="J11" s="18">
        <v>3</v>
      </c>
      <c r="K11" s="18">
        <v>1</v>
      </c>
      <c r="L11" s="18">
        <v>3</v>
      </c>
      <c r="M11" s="19">
        <v>2</v>
      </c>
      <c r="N11" s="23">
        <v>3</v>
      </c>
      <c r="O11" s="18">
        <f t="shared" si="0"/>
        <v>34</v>
      </c>
      <c r="P11" s="21">
        <v>201</v>
      </c>
      <c r="Q11" s="21">
        <v>356</v>
      </c>
      <c r="R11" s="22">
        <f t="shared" si="1"/>
        <v>9.5505617977528079</v>
      </c>
    </row>
    <row r="12" spans="1:18" x14ac:dyDescent="0.25">
      <c r="A12" s="16" t="s">
        <v>9</v>
      </c>
      <c r="B12" s="17">
        <v>1</v>
      </c>
      <c r="C12" s="18">
        <v>3</v>
      </c>
      <c r="D12" s="18">
        <v>3</v>
      </c>
      <c r="E12" s="18">
        <v>4</v>
      </c>
      <c r="F12" s="18">
        <v>0</v>
      </c>
      <c r="G12" s="18">
        <v>1</v>
      </c>
      <c r="H12" s="18">
        <v>0</v>
      </c>
      <c r="I12" s="18">
        <v>2</v>
      </c>
      <c r="J12" s="18">
        <v>1</v>
      </c>
      <c r="K12" s="18">
        <v>0</v>
      </c>
      <c r="L12" s="18">
        <v>1</v>
      </c>
      <c r="M12" s="19">
        <v>1</v>
      </c>
      <c r="N12" s="20">
        <v>0</v>
      </c>
      <c r="O12" s="18">
        <f t="shared" si="0"/>
        <v>17</v>
      </c>
      <c r="P12" s="21">
        <v>148</v>
      </c>
      <c r="Q12" s="21">
        <v>249</v>
      </c>
      <c r="R12" s="22">
        <f t="shared" si="1"/>
        <v>6.8273092369477917</v>
      </c>
    </row>
    <row r="13" spans="1:18" x14ac:dyDescent="0.25">
      <c r="A13" s="16" t="s">
        <v>10</v>
      </c>
      <c r="B13" s="17">
        <v>1</v>
      </c>
      <c r="C13" s="18">
        <v>2</v>
      </c>
      <c r="D13" s="18">
        <v>1</v>
      </c>
      <c r="E13" s="18">
        <v>0</v>
      </c>
      <c r="F13" s="18">
        <v>2</v>
      </c>
      <c r="G13" s="18">
        <v>1</v>
      </c>
      <c r="H13" s="18">
        <v>5</v>
      </c>
      <c r="I13" s="18">
        <v>5</v>
      </c>
      <c r="J13" s="18">
        <v>2</v>
      </c>
      <c r="K13" s="18">
        <v>5</v>
      </c>
      <c r="L13" s="18">
        <v>2</v>
      </c>
      <c r="M13" s="19">
        <v>3</v>
      </c>
      <c r="N13" s="23">
        <v>1</v>
      </c>
      <c r="O13" s="18">
        <f t="shared" si="0"/>
        <v>30</v>
      </c>
      <c r="P13" s="21">
        <v>131</v>
      </c>
      <c r="Q13" s="21">
        <v>166</v>
      </c>
      <c r="R13" s="22">
        <f t="shared" si="1"/>
        <v>18.072289156626507</v>
      </c>
    </row>
    <row r="14" spans="1:18" x14ac:dyDescent="0.25">
      <c r="A14" s="16" t="s">
        <v>11</v>
      </c>
      <c r="B14" s="17">
        <v>0</v>
      </c>
      <c r="C14" s="18">
        <v>1</v>
      </c>
      <c r="D14" s="18">
        <v>0</v>
      </c>
      <c r="E14" s="18">
        <v>1</v>
      </c>
      <c r="F14" s="18">
        <v>1</v>
      </c>
      <c r="G14" s="18">
        <v>0</v>
      </c>
      <c r="H14" s="18">
        <v>1</v>
      </c>
      <c r="I14" s="18">
        <v>1</v>
      </c>
      <c r="J14" s="18">
        <v>0</v>
      </c>
      <c r="K14" s="18">
        <v>1</v>
      </c>
      <c r="L14" s="18">
        <v>2</v>
      </c>
      <c r="M14" s="19">
        <v>3</v>
      </c>
      <c r="N14" s="20">
        <v>0</v>
      </c>
      <c r="O14" s="18">
        <f t="shared" si="0"/>
        <v>11</v>
      </c>
      <c r="P14" s="21">
        <v>61</v>
      </c>
      <c r="Q14" s="21">
        <v>100</v>
      </c>
      <c r="R14" s="22">
        <f t="shared" si="1"/>
        <v>11</v>
      </c>
    </row>
    <row r="15" spans="1:18" x14ac:dyDescent="0.25">
      <c r="A15" s="16" t="s">
        <v>12</v>
      </c>
      <c r="B15" s="17">
        <v>0</v>
      </c>
      <c r="C15" s="18">
        <v>0</v>
      </c>
      <c r="D15" s="18">
        <v>0</v>
      </c>
      <c r="E15" s="18">
        <v>4</v>
      </c>
      <c r="F15" s="18">
        <v>1</v>
      </c>
      <c r="G15" s="18">
        <v>2</v>
      </c>
      <c r="H15" s="18">
        <v>7</v>
      </c>
      <c r="I15" s="18">
        <v>3</v>
      </c>
      <c r="J15" s="18">
        <v>4</v>
      </c>
      <c r="K15" s="18">
        <v>1</v>
      </c>
      <c r="L15" s="18">
        <v>5</v>
      </c>
      <c r="M15" s="19">
        <v>5</v>
      </c>
      <c r="N15" s="23">
        <v>3</v>
      </c>
      <c r="O15" s="18">
        <f t="shared" si="0"/>
        <v>35</v>
      </c>
      <c r="P15" s="21">
        <v>258</v>
      </c>
      <c r="Q15" s="21">
        <v>333</v>
      </c>
      <c r="R15" s="22">
        <f t="shared" si="1"/>
        <v>10.51051051051051</v>
      </c>
    </row>
    <row r="16" spans="1:18" x14ac:dyDescent="0.25">
      <c r="A16" s="16" t="s">
        <v>13</v>
      </c>
      <c r="B16" s="17">
        <v>3</v>
      </c>
      <c r="C16" s="18">
        <v>6</v>
      </c>
      <c r="D16" s="18">
        <v>1</v>
      </c>
      <c r="E16" s="18">
        <v>5</v>
      </c>
      <c r="F16" s="18">
        <v>7</v>
      </c>
      <c r="G16" s="18">
        <v>9</v>
      </c>
      <c r="H16" s="18">
        <v>14</v>
      </c>
      <c r="I16" s="18">
        <v>6</v>
      </c>
      <c r="J16" s="18">
        <v>6</v>
      </c>
      <c r="K16" s="18">
        <v>6</v>
      </c>
      <c r="L16" s="18">
        <v>6</v>
      </c>
      <c r="M16" s="19">
        <v>4</v>
      </c>
      <c r="N16" s="23">
        <v>3</v>
      </c>
      <c r="O16" s="18">
        <f t="shared" si="0"/>
        <v>76</v>
      </c>
      <c r="P16" s="21">
        <v>231</v>
      </c>
      <c r="Q16" s="21">
        <v>301</v>
      </c>
      <c r="R16" s="22">
        <f t="shared" si="1"/>
        <v>25.249169435215947</v>
      </c>
    </row>
    <row r="17" spans="1:18" x14ac:dyDescent="0.25">
      <c r="A17" s="16" t="s">
        <v>14</v>
      </c>
      <c r="B17" s="17">
        <v>4</v>
      </c>
      <c r="C17" s="18">
        <v>15</v>
      </c>
      <c r="D17" s="18">
        <v>25</v>
      </c>
      <c r="E17" s="18">
        <v>8</v>
      </c>
      <c r="F17" s="18">
        <v>3</v>
      </c>
      <c r="G17" s="18">
        <v>4</v>
      </c>
      <c r="H17" s="18">
        <v>9</v>
      </c>
      <c r="I17" s="18">
        <v>12</v>
      </c>
      <c r="J17" s="18">
        <v>15</v>
      </c>
      <c r="K17" s="18">
        <v>12</v>
      </c>
      <c r="L17" s="18">
        <v>17</v>
      </c>
      <c r="M17" s="19">
        <v>21</v>
      </c>
      <c r="N17" s="23">
        <v>12</v>
      </c>
      <c r="O17" s="18">
        <f t="shared" si="0"/>
        <v>157</v>
      </c>
      <c r="P17" s="21">
        <v>521</v>
      </c>
      <c r="Q17" s="21">
        <v>687</v>
      </c>
      <c r="R17" s="22">
        <f t="shared" si="1"/>
        <v>22.852983988355167</v>
      </c>
    </row>
    <row r="18" spans="1:18" x14ac:dyDescent="0.25">
      <c r="A18" s="16" t="s">
        <v>15</v>
      </c>
      <c r="B18" s="17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20">
        <v>0</v>
      </c>
      <c r="O18" s="18">
        <f t="shared" si="0"/>
        <v>0</v>
      </c>
      <c r="P18" s="21">
        <v>25</v>
      </c>
      <c r="Q18" s="21">
        <v>43</v>
      </c>
      <c r="R18" s="22">
        <f t="shared" si="1"/>
        <v>0</v>
      </c>
    </row>
    <row r="19" spans="1:18" x14ac:dyDescent="0.25">
      <c r="A19" s="16" t="s">
        <v>16</v>
      </c>
      <c r="B19" s="17">
        <v>1</v>
      </c>
      <c r="C19" s="18">
        <v>0</v>
      </c>
      <c r="D19" s="18">
        <v>0</v>
      </c>
      <c r="E19" s="18">
        <v>1</v>
      </c>
      <c r="F19" s="18">
        <v>0</v>
      </c>
      <c r="G19" s="18">
        <v>0</v>
      </c>
      <c r="H19" s="18">
        <v>3</v>
      </c>
      <c r="I19" s="18">
        <v>1</v>
      </c>
      <c r="J19" s="18">
        <v>1</v>
      </c>
      <c r="K19" s="18">
        <v>0</v>
      </c>
      <c r="L19" s="18">
        <v>3</v>
      </c>
      <c r="M19" s="19">
        <v>2</v>
      </c>
      <c r="N19" s="20">
        <v>0</v>
      </c>
      <c r="O19" s="18">
        <f t="shared" si="0"/>
        <v>12</v>
      </c>
      <c r="P19" s="21">
        <v>70</v>
      </c>
      <c r="Q19" s="21">
        <v>121</v>
      </c>
      <c r="R19" s="22">
        <f t="shared" si="1"/>
        <v>9.9173553719008272</v>
      </c>
    </row>
    <row r="20" spans="1:18" x14ac:dyDescent="0.25">
      <c r="A20" s="16" t="s">
        <v>17</v>
      </c>
      <c r="B20" s="17">
        <v>1</v>
      </c>
      <c r="C20" s="18">
        <v>4</v>
      </c>
      <c r="D20" s="18">
        <v>0</v>
      </c>
      <c r="E20" s="18">
        <v>2</v>
      </c>
      <c r="F20" s="18">
        <v>2</v>
      </c>
      <c r="G20" s="18">
        <v>4</v>
      </c>
      <c r="H20" s="18">
        <v>1</v>
      </c>
      <c r="I20" s="18">
        <v>2</v>
      </c>
      <c r="J20" s="18">
        <v>6</v>
      </c>
      <c r="K20" s="18">
        <v>2</v>
      </c>
      <c r="L20" s="18">
        <v>3</v>
      </c>
      <c r="M20" s="19">
        <v>2</v>
      </c>
      <c r="N20" s="23">
        <v>1</v>
      </c>
      <c r="O20" s="18">
        <f t="shared" si="0"/>
        <v>30</v>
      </c>
      <c r="P20" s="21">
        <v>170</v>
      </c>
      <c r="Q20" s="21">
        <v>325</v>
      </c>
      <c r="R20" s="22">
        <f t="shared" si="1"/>
        <v>9.2307692307692317</v>
      </c>
    </row>
    <row r="21" spans="1:18" x14ac:dyDescent="0.25">
      <c r="A21" s="16" t="s">
        <v>18</v>
      </c>
      <c r="B21" s="17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1</v>
      </c>
      <c r="I21" s="18">
        <v>1</v>
      </c>
      <c r="J21" s="18">
        <v>1</v>
      </c>
      <c r="K21" s="18">
        <v>1</v>
      </c>
      <c r="L21" s="18">
        <v>2</v>
      </c>
      <c r="M21" s="19">
        <v>3</v>
      </c>
      <c r="N21" s="23">
        <v>2</v>
      </c>
      <c r="O21" s="18">
        <f t="shared" si="0"/>
        <v>11</v>
      </c>
      <c r="P21" s="21">
        <v>68</v>
      </c>
      <c r="Q21" s="21">
        <v>96</v>
      </c>
      <c r="R21" s="22">
        <f t="shared" si="1"/>
        <v>11.458333333333332</v>
      </c>
    </row>
    <row r="22" spans="1:18" x14ac:dyDescent="0.25">
      <c r="A22" s="16" t="s">
        <v>19</v>
      </c>
      <c r="B22" s="17">
        <v>0</v>
      </c>
      <c r="C22" s="18">
        <v>2</v>
      </c>
      <c r="D22" s="18">
        <v>0</v>
      </c>
      <c r="E22" s="18">
        <v>1</v>
      </c>
      <c r="F22" s="18">
        <v>0</v>
      </c>
      <c r="G22" s="18">
        <v>1</v>
      </c>
      <c r="H22" s="18">
        <v>0</v>
      </c>
      <c r="I22" s="18">
        <v>0</v>
      </c>
      <c r="J22" s="18">
        <v>1</v>
      </c>
      <c r="K22" s="18">
        <v>1</v>
      </c>
      <c r="L22" s="18">
        <v>0</v>
      </c>
      <c r="M22" s="19">
        <v>1</v>
      </c>
      <c r="N22" s="23">
        <v>1</v>
      </c>
      <c r="O22" s="18">
        <f t="shared" si="0"/>
        <v>8</v>
      </c>
      <c r="P22" s="21">
        <v>91</v>
      </c>
      <c r="Q22" s="21">
        <v>135</v>
      </c>
      <c r="R22" s="22">
        <f t="shared" si="1"/>
        <v>5.9259259259259265</v>
      </c>
    </row>
    <row r="23" spans="1:18" x14ac:dyDescent="0.25">
      <c r="A23" s="16" t="s">
        <v>20</v>
      </c>
      <c r="B23" s="17">
        <v>1</v>
      </c>
      <c r="C23" s="18">
        <v>0</v>
      </c>
      <c r="D23" s="18">
        <v>0</v>
      </c>
      <c r="E23" s="18">
        <v>0</v>
      </c>
      <c r="F23" s="18">
        <v>0</v>
      </c>
      <c r="G23" s="18">
        <v>1</v>
      </c>
      <c r="H23" s="18">
        <v>0</v>
      </c>
      <c r="I23" s="18">
        <v>1</v>
      </c>
      <c r="J23" s="18">
        <v>1</v>
      </c>
      <c r="K23" s="18">
        <v>0</v>
      </c>
      <c r="L23" s="18">
        <v>1</v>
      </c>
      <c r="M23" s="19">
        <v>0</v>
      </c>
      <c r="N23" s="20">
        <v>0</v>
      </c>
      <c r="O23" s="18">
        <f t="shared" si="0"/>
        <v>5</v>
      </c>
      <c r="P23" s="21">
        <v>172</v>
      </c>
      <c r="Q23" s="21">
        <v>348</v>
      </c>
      <c r="R23" s="22">
        <f t="shared" si="1"/>
        <v>1.4367816091954022</v>
      </c>
    </row>
    <row r="24" spans="1:18" x14ac:dyDescent="0.25">
      <c r="A24" s="16" t="s">
        <v>21</v>
      </c>
      <c r="B24" s="17">
        <v>1</v>
      </c>
      <c r="C24" s="18">
        <v>0</v>
      </c>
      <c r="D24" s="18">
        <v>2</v>
      </c>
      <c r="E24" s="18">
        <v>0</v>
      </c>
      <c r="F24" s="18">
        <v>1</v>
      </c>
      <c r="G24" s="18">
        <v>0</v>
      </c>
      <c r="H24" s="18">
        <v>4</v>
      </c>
      <c r="I24" s="18">
        <v>0</v>
      </c>
      <c r="J24" s="18">
        <v>1</v>
      </c>
      <c r="K24" s="18">
        <v>1</v>
      </c>
      <c r="L24" s="18">
        <v>0</v>
      </c>
      <c r="M24" s="19">
        <v>5</v>
      </c>
      <c r="N24" s="23">
        <v>1</v>
      </c>
      <c r="O24" s="18">
        <f t="shared" si="0"/>
        <v>16</v>
      </c>
      <c r="P24" s="21">
        <v>199</v>
      </c>
      <c r="Q24" s="21">
        <v>332</v>
      </c>
      <c r="R24" s="22">
        <f t="shared" si="1"/>
        <v>4.8192771084337354</v>
      </c>
    </row>
    <row r="25" spans="1:18" x14ac:dyDescent="0.25">
      <c r="A25" s="16" t="s">
        <v>22</v>
      </c>
      <c r="B25" s="17">
        <v>16</v>
      </c>
      <c r="C25" s="18">
        <v>16</v>
      </c>
      <c r="D25" s="18">
        <v>17</v>
      </c>
      <c r="E25" s="18">
        <v>28</v>
      </c>
      <c r="F25" s="18">
        <v>15</v>
      </c>
      <c r="G25" s="18">
        <v>15</v>
      </c>
      <c r="H25" s="18">
        <v>21</v>
      </c>
      <c r="I25" s="18">
        <v>24</v>
      </c>
      <c r="J25" s="18">
        <v>18</v>
      </c>
      <c r="K25" s="18">
        <v>37</v>
      </c>
      <c r="L25" s="18">
        <v>33</v>
      </c>
      <c r="M25" s="19">
        <v>30</v>
      </c>
      <c r="N25" s="23">
        <v>24</v>
      </c>
      <c r="O25" s="18">
        <f t="shared" si="0"/>
        <v>294</v>
      </c>
      <c r="P25" s="21">
        <v>3027</v>
      </c>
      <c r="Q25" s="21">
        <v>3447</v>
      </c>
      <c r="R25" s="22">
        <f t="shared" si="1"/>
        <v>8.529155787641427</v>
      </c>
    </row>
    <row r="26" spans="1:18" x14ac:dyDescent="0.25">
      <c r="A26" s="16" t="s">
        <v>23</v>
      </c>
      <c r="B26" s="17">
        <v>0</v>
      </c>
      <c r="C26" s="18">
        <v>0</v>
      </c>
      <c r="D26" s="18">
        <v>2</v>
      </c>
      <c r="E26" s="18">
        <v>1</v>
      </c>
      <c r="F26" s="18">
        <v>4</v>
      </c>
      <c r="G26" s="18">
        <v>2</v>
      </c>
      <c r="H26" s="18">
        <v>2</v>
      </c>
      <c r="I26" s="18">
        <v>3</v>
      </c>
      <c r="J26" s="18">
        <v>2</v>
      </c>
      <c r="K26" s="18">
        <v>4</v>
      </c>
      <c r="L26" s="18">
        <v>1</v>
      </c>
      <c r="M26" s="19">
        <v>0</v>
      </c>
      <c r="N26" s="20">
        <v>0</v>
      </c>
      <c r="O26" s="18">
        <f t="shared" si="0"/>
        <v>21</v>
      </c>
      <c r="P26" s="21">
        <v>136</v>
      </c>
      <c r="Q26" s="21">
        <v>175</v>
      </c>
      <c r="R26" s="22">
        <f t="shared" si="1"/>
        <v>12</v>
      </c>
    </row>
    <row r="27" spans="1:18" x14ac:dyDescent="0.25">
      <c r="A27" s="16" t="s">
        <v>24</v>
      </c>
      <c r="B27" s="17">
        <v>0</v>
      </c>
      <c r="C27" s="18">
        <v>0</v>
      </c>
      <c r="D27" s="18">
        <v>0</v>
      </c>
      <c r="E27" s="18">
        <v>1</v>
      </c>
      <c r="F27" s="18">
        <v>0</v>
      </c>
      <c r="G27" s="18">
        <v>0</v>
      </c>
      <c r="H27" s="18">
        <v>1</v>
      </c>
      <c r="I27" s="18">
        <v>1</v>
      </c>
      <c r="J27" s="18">
        <v>1</v>
      </c>
      <c r="K27" s="18">
        <v>0</v>
      </c>
      <c r="L27" s="18">
        <v>0</v>
      </c>
      <c r="M27" s="19">
        <v>0</v>
      </c>
      <c r="N27" s="20">
        <v>0</v>
      </c>
      <c r="O27" s="18">
        <f t="shared" si="0"/>
        <v>4</v>
      </c>
      <c r="P27" s="21">
        <v>33</v>
      </c>
      <c r="Q27" s="21">
        <v>53</v>
      </c>
      <c r="R27" s="22">
        <f t="shared" si="1"/>
        <v>7.5471698113207548</v>
      </c>
    </row>
    <row r="28" spans="1:18" x14ac:dyDescent="0.25">
      <c r="A28" s="16" t="s">
        <v>25</v>
      </c>
      <c r="B28" s="17">
        <v>0</v>
      </c>
      <c r="C28" s="18">
        <v>0</v>
      </c>
      <c r="D28" s="18">
        <v>1</v>
      </c>
      <c r="E28" s="18">
        <v>0</v>
      </c>
      <c r="F28" s="18">
        <v>1</v>
      </c>
      <c r="G28" s="18">
        <v>1</v>
      </c>
      <c r="H28" s="18">
        <v>0</v>
      </c>
      <c r="I28" s="18">
        <v>3</v>
      </c>
      <c r="J28" s="18">
        <v>0</v>
      </c>
      <c r="K28" s="18">
        <v>0</v>
      </c>
      <c r="L28" s="18">
        <v>0</v>
      </c>
      <c r="M28" s="19">
        <v>1</v>
      </c>
      <c r="N28" s="20">
        <v>0</v>
      </c>
      <c r="O28" s="18">
        <f t="shared" si="0"/>
        <v>7</v>
      </c>
      <c r="P28" s="21">
        <v>60</v>
      </c>
      <c r="Q28" s="21">
        <v>108</v>
      </c>
      <c r="R28" s="22">
        <f t="shared" si="1"/>
        <v>6.481481481481481</v>
      </c>
    </row>
    <row r="29" spans="1:18" x14ac:dyDescent="0.25">
      <c r="A29" s="16" t="s">
        <v>26</v>
      </c>
      <c r="B29" s="17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  <c r="N29" s="20">
        <v>0</v>
      </c>
      <c r="O29" s="18">
        <f t="shared" si="0"/>
        <v>0</v>
      </c>
      <c r="P29" s="21">
        <v>14</v>
      </c>
      <c r="Q29" s="21">
        <v>39</v>
      </c>
      <c r="R29" s="22">
        <f t="shared" si="1"/>
        <v>0</v>
      </c>
    </row>
    <row r="30" spans="1:18" x14ac:dyDescent="0.25">
      <c r="A30" s="16" t="s">
        <v>27</v>
      </c>
      <c r="B30" s="17">
        <v>0</v>
      </c>
      <c r="C30" s="18">
        <v>0</v>
      </c>
      <c r="D30" s="18">
        <v>0</v>
      </c>
      <c r="E30" s="18">
        <v>0</v>
      </c>
      <c r="F30" s="18">
        <v>1</v>
      </c>
      <c r="G30" s="18">
        <v>1</v>
      </c>
      <c r="H30" s="18">
        <v>2</v>
      </c>
      <c r="I30" s="18">
        <v>0</v>
      </c>
      <c r="J30" s="18">
        <v>1</v>
      </c>
      <c r="K30" s="18">
        <v>2</v>
      </c>
      <c r="L30" s="18">
        <v>0</v>
      </c>
      <c r="M30" s="19">
        <v>0</v>
      </c>
      <c r="N30" s="23">
        <v>3</v>
      </c>
      <c r="O30" s="18">
        <f t="shared" si="0"/>
        <v>10</v>
      </c>
      <c r="P30" s="21">
        <v>72</v>
      </c>
      <c r="Q30" s="21">
        <v>115</v>
      </c>
      <c r="R30" s="22">
        <f t="shared" si="1"/>
        <v>8.695652173913043</v>
      </c>
    </row>
    <row r="31" spans="1:18" x14ac:dyDescent="0.25">
      <c r="A31" s="16" t="s">
        <v>28</v>
      </c>
      <c r="B31" s="17">
        <v>0</v>
      </c>
      <c r="C31" s="18">
        <v>3</v>
      </c>
      <c r="D31" s="18">
        <v>2</v>
      </c>
      <c r="E31" s="18">
        <v>0</v>
      </c>
      <c r="F31" s="18">
        <v>1</v>
      </c>
      <c r="G31" s="18">
        <v>1</v>
      </c>
      <c r="H31" s="18">
        <v>2</v>
      </c>
      <c r="I31" s="18">
        <v>1</v>
      </c>
      <c r="J31" s="18">
        <v>3</v>
      </c>
      <c r="K31" s="18">
        <v>2</v>
      </c>
      <c r="L31" s="18">
        <v>2</v>
      </c>
      <c r="M31" s="19">
        <v>1</v>
      </c>
      <c r="N31" s="23">
        <v>1</v>
      </c>
      <c r="O31" s="18">
        <f t="shared" si="0"/>
        <v>19</v>
      </c>
      <c r="P31" s="21">
        <v>56</v>
      </c>
      <c r="Q31" s="21">
        <v>82</v>
      </c>
      <c r="R31" s="22">
        <f t="shared" si="1"/>
        <v>23.170731707317074</v>
      </c>
    </row>
    <row r="32" spans="1:18" x14ac:dyDescent="0.25">
      <c r="A32" s="16" t="s">
        <v>29</v>
      </c>
      <c r="B32" s="17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1</v>
      </c>
      <c r="I32" s="18">
        <v>1</v>
      </c>
      <c r="J32" s="18">
        <v>0</v>
      </c>
      <c r="K32" s="18">
        <v>0</v>
      </c>
      <c r="L32" s="18">
        <v>0</v>
      </c>
      <c r="M32" s="19">
        <v>0</v>
      </c>
      <c r="N32" s="20">
        <v>0</v>
      </c>
      <c r="O32" s="18">
        <f t="shared" si="0"/>
        <v>2</v>
      </c>
      <c r="P32" s="21">
        <v>46</v>
      </c>
      <c r="Q32" s="21">
        <v>67</v>
      </c>
      <c r="R32" s="22">
        <f t="shared" si="1"/>
        <v>2.9850746268656714</v>
      </c>
    </row>
    <row r="33" spans="1:18" x14ac:dyDescent="0.25">
      <c r="A33" s="16" t="s">
        <v>30</v>
      </c>
      <c r="B33" s="17">
        <v>1</v>
      </c>
      <c r="C33" s="18">
        <v>1</v>
      </c>
      <c r="D33" s="18">
        <v>2</v>
      </c>
      <c r="E33" s="18">
        <v>1</v>
      </c>
      <c r="F33" s="18">
        <v>2</v>
      </c>
      <c r="G33" s="18">
        <v>0</v>
      </c>
      <c r="H33" s="18">
        <v>3</v>
      </c>
      <c r="I33" s="18">
        <v>1</v>
      </c>
      <c r="J33" s="18">
        <v>12</v>
      </c>
      <c r="K33" s="18">
        <v>4</v>
      </c>
      <c r="L33" s="18">
        <v>5</v>
      </c>
      <c r="M33" s="19">
        <v>4</v>
      </c>
      <c r="N33" s="23">
        <v>2</v>
      </c>
      <c r="O33" s="18">
        <f t="shared" si="0"/>
        <v>38</v>
      </c>
      <c r="P33" s="21">
        <v>61</v>
      </c>
      <c r="Q33" s="21">
        <v>90</v>
      </c>
      <c r="R33" s="22">
        <f t="shared" si="1"/>
        <v>42.222222222222221</v>
      </c>
    </row>
    <row r="34" spans="1:18" x14ac:dyDescent="0.25">
      <c r="A34" s="16" t="s">
        <v>31</v>
      </c>
      <c r="B34" s="17">
        <v>0</v>
      </c>
      <c r="C34" s="18">
        <v>1</v>
      </c>
      <c r="D34" s="18">
        <v>2</v>
      </c>
      <c r="E34" s="18">
        <v>1</v>
      </c>
      <c r="F34" s="18">
        <v>2</v>
      </c>
      <c r="G34" s="18">
        <v>3</v>
      </c>
      <c r="H34" s="18">
        <v>2</v>
      </c>
      <c r="I34" s="18">
        <v>2</v>
      </c>
      <c r="J34" s="18">
        <v>7</v>
      </c>
      <c r="K34" s="18">
        <v>2</v>
      </c>
      <c r="L34" s="18">
        <v>5</v>
      </c>
      <c r="M34" s="19">
        <v>0</v>
      </c>
      <c r="N34" s="23">
        <v>1</v>
      </c>
      <c r="O34" s="18">
        <f t="shared" si="0"/>
        <v>28</v>
      </c>
      <c r="P34" s="21">
        <v>57</v>
      </c>
      <c r="Q34" s="21">
        <v>77</v>
      </c>
      <c r="R34" s="22">
        <f t="shared" si="1"/>
        <v>36.363636363636367</v>
      </c>
    </row>
    <row r="35" spans="1:18" x14ac:dyDescent="0.25">
      <c r="A35" s="16" t="s">
        <v>32</v>
      </c>
      <c r="B35" s="17">
        <v>1</v>
      </c>
      <c r="C35" s="18">
        <v>0</v>
      </c>
      <c r="D35" s="18">
        <v>0</v>
      </c>
      <c r="E35" s="18">
        <v>0</v>
      </c>
      <c r="F35" s="18">
        <v>1</v>
      </c>
      <c r="G35" s="18">
        <v>2</v>
      </c>
      <c r="H35" s="18">
        <v>1</v>
      </c>
      <c r="I35" s="18">
        <v>3</v>
      </c>
      <c r="J35" s="18">
        <v>0</v>
      </c>
      <c r="K35" s="18">
        <v>0</v>
      </c>
      <c r="L35" s="18">
        <v>1</v>
      </c>
      <c r="M35" s="19">
        <v>0</v>
      </c>
      <c r="N35" s="20">
        <v>0</v>
      </c>
      <c r="O35" s="18">
        <f t="shared" si="0"/>
        <v>9</v>
      </c>
      <c r="P35" s="21">
        <v>83</v>
      </c>
      <c r="Q35" s="21">
        <v>163</v>
      </c>
      <c r="R35" s="22">
        <f t="shared" si="1"/>
        <v>5.5214723926380369</v>
      </c>
    </row>
    <row r="36" spans="1:18" x14ac:dyDescent="0.25">
      <c r="A36" s="16" t="s">
        <v>33</v>
      </c>
      <c r="B36" s="17">
        <v>0</v>
      </c>
      <c r="C36" s="18">
        <v>1</v>
      </c>
      <c r="D36" s="18">
        <v>0</v>
      </c>
      <c r="E36" s="18">
        <v>0</v>
      </c>
      <c r="F36" s="18">
        <v>0</v>
      </c>
      <c r="G36" s="18">
        <v>1</v>
      </c>
      <c r="H36" s="18">
        <v>0</v>
      </c>
      <c r="I36" s="18">
        <v>0</v>
      </c>
      <c r="J36" s="18">
        <v>0</v>
      </c>
      <c r="K36" s="18">
        <v>1</v>
      </c>
      <c r="L36" s="18">
        <v>0</v>
      </c>
      <c r="M36" s="19">
        <v>0</v>
      </c>
      <c r="N36" s="20">
        <v>0</v>
      </c>
      <c r="O36" s="18">
        <f t="shared" si="0"/>
        <v>3</v>
      </c>
      <c r="P36" s="21">
        <v>42</v>
      </c>
      <c r="Q36" s="21">
        <v>65</v>
      </c>
      <c r="R36" s="22">
        <f t="shared" si="1"/>
        <v>4.6153846153846159</v>
      </c>
    </row>
    <row r="37" spans="1:18" x14ac:dyDescent="0.25">
      <c r="A37" s="16" t="s">
        <v>34</v>
      </c>
      <c r="B37" s="17">
        <v>6</v>
      </c>
      <c r="C37" s="18">
        <v>6</v>
      </c>
      <c r="D37" s="18">
        <v>3</v>
      </c>
      <c r="E37" s="18">
        <v>33</v>
      </c>
      <c r="F37" s="18">
        <v>8</v>
      </c>
      <c r="G37" s="18">
        <v>5</v>
      </c>
      <c r="H37" s="18">
        <v>4</v>
      </c>
      <c r="I37" s="18">
        <v>9</v>
      </c>
      <c r="J37" s="18">
        <v>3</v>
      </c>
      <c r="K37" s="18">
        <v>2</v>
      </c>
      <c r="L37" s="18">
        <v>14</v>
      </c>
      <c r="M37" s="19">
        <v>5</v>
      </c>
      <c r="N37" s="23">
        <v>2</v>
      </c>
      <c r="O37" s="18">
        <f t="shared" si="0"/>
        <v>100</v>
      </c>
      <c r="P37" s="21">
        <v>835</v>
      </c>
      <c r="Q37" s="21">
        <v>1116</v>
      </c>
      <c r="R37" s="22">
        <f t="shared" si="1"/>
        <v>8.9605734767025087</v>
      </c>
    </row>
    <row r="38" spans="1:18" x14ac:dyDescent="0.25">
      <c r="A38" s="16" t="s">
        <v>35</v>
      </c>
      <c r="B38" s="17">
        <v>0</v>
      </c>
      <c r="C38" s="18">
        <v>2</v>
      </c>
      <c r="D38" s="18">
        <v>0</v>
      </c>
      <c r="E38" s="18">
        <v>2</v>
      </c>
      <c r="F38" s="18">
        <v>0</v>
      </c>
      <c r="G38" s="18">
        <v>1</v>
      </c>
      <c r="H38" s="18">
        <v>0</v>
      </c>
      <c r="I38" s="18">
        <v>0</v>
      </c>
      <c r="J38" s="18">
        <v>0</v>
      </c>
      <c r="K38" s="18">
        <v>1</v>
      </c>
      <c r="L38" s="18">
        <v>1</v>
      </c>
      <c r="M38" s="19">
        <v>1</v>
      </c>
      <c r="N38" s="23">
        <v>2</v>
      </c>
      <c r="O38" s="18">
        <f t="shared" si="0"/>
        <v>10</v>
      </c>
      <c r="P38" s="21">
        <v>39</v>
      </c>
      <c r="Q38" s="21">
        <v>64</v>
      </c>
      <c r="R38" s="22">
        <f t="shared" si="1"/>
        <v>15.625</v>
      </c>
    </row>
    <row r="39" spans="1:18" x14ac:dyDescent="0.25">
      <c r="A39" s="16" t="s">
        <v>36</v>
      </c>
      <c r="B39" s="17">
        <v>0</v>
      </c>
      <c r="C39" s="18">
        <v>1</v>
      </c>
      <c r="D39" s="18">
        <v>0</v>
      </c>
      <c r="E39" s="18">
        <v>1</v>
      </c>
      <c r="F39" s="18">
        <v>0</v>
      </c>
      <c r="G39" s="18">
        <v>1</v>
      </c>
      <c r="H39" s="18">
        <v>2</v>
      </c>
      <c r="I39" s="18">
        <v>0</v>
      </c>
      <c r="J39" s="18">
        <v>1</v>
      </c>
      <c r="K39" s="18">
        <v>5</v>
      </c>
      <c r="L39" s="18">
        <v>2</v>
      </c>
      <c r="M39" s="19">
        <v>1</v>
      </c>
      <c r="N39" s="20">
        <v>0</v>
      </c>
      <c r="O39" s="18">
        <f t="shared" si="0"/>
        <v>14</v>
      </c>
      <c r="P39" s="21">
        <v>64</v>
      </c>
      <c r="Q39" s="21">
        <v>115</v>
      </c>
      <c r="R39" s="22">
        <f t="shared" si="1"/>
        <v>12.173913043478262</v>
      </c>
    </row>
    <row r="40" spans="1:18" x14ac:dyDescent="0.25">
      <c r="A40" s="16" t="s">
        <v>37</v>
      </c>
      <c r="B40" s="17">
        <v>34</v>
      </c>
      <c r="C40" s="18">
        <v>23</v>
      </c>
      <c r="D40" s="18">
        <v>38</v>
      </c>
      <c r="E40" s="18">
        <v>65</v>
      </c>
      <c r="F40" s="18">
        <v>40</v>
      </c>
      <c r="G40" s="18">
        <v>45</v>
      </c>
      <c r="H40" s="18">
        <v>73</v>
      </c>
      <c r="I40" s="18">
        <v>45</v>
      </c>
      <c r="J40" s="18">
        <v>18</v>
      </c>
      <c r="K40" s="18">
        <v>48</v>
      </c>
      <c r="L40" s="18">
        <v>14</v>
      </c>
      <c r="M40" s="19">
        <v>13</v>
      </c>
      <c r="N40" s="23">
        <v>10</v>
      </c>
      <c r="O40" s="18">
        <f t="shared" si="0"/>
        <v>466</v>
      </c>
      <c r="P40" s="21">
        <v>5701</v>
      </c>
      <c r="Q40" s="21">
        <v>6429</v>
      </c>
      <c r="R40" s="22">
        <f t="shared" si="1"/>
        <v>7.2484056618447656</v>
      </c>
    </row>
    <row r="41" spans="1:18" x14ac:dyDescent="0.25">
      <c r="A41" s="16" t="s">
        <v>38</v>
      </c>
      <c r="B41" s="17">
        <v>0</v>
      </c>
      <c r="C41" s="18">
        <v>3</v>
      </c>
      <c r="D41" s="18">
        <v>0</v>
      </c>
      <c r="E41" s="18">
        <v>0</v>
      </c>
      <c r="F41" s="18">
        <v>2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23">
        <v>2</v>
      </c>
      <c r="O41" s="18">
        <f t="shared" si="0"/>
        <v>7</v>
      </c>
      <c r="P41" s="21">
        <v>187</v>
      </c>
      <c r="Q41" s="21">
        <v>258</v>
      </c>
      <c r="R41" s="22">
        <f t="shared" si="1"/>
        <v>2.7131782945736433</v>
      </c>
    </row>
    <row r="42" spans="1:18" x14ac:dyDescent="0.25">
      <c r="A42" s="16" t="s">
        <v>39</v>
      </c>
      <c r="B42" s="17">
        <v>0</v>
      </c>
      <c r="C42" s="18">
        <v>1</v>
      </c>
      <c r="D42" s="18">
        <v>0</v>
      </c>
      <c r="E42" s="18">
        <v>0</v>
      </c>
      <c r="F42" s="18">
        <v>1</v>
      </c>
      <c r="G42" s="18">
        <v>0</v>
      </c>
      <c r="H42" s="18">
        <v>4</v>
      </c>
      <c r="I42" s="18">
        <v>1</v>
      </c>
      <c r="J42" s="18">
        <v>5</v>
      </c>
      <c r="K42" s="18">
        <v>2</v>
      </c>
      <c r="L42" s="18">
        <v>0</v>
      </c>
      <c r="M42" s="19">
        <v>1</v>
      </c>
      <c r="N42" s="23">
        <v>1</v>
      </c>
      <c r="O42" s="18">
        <f t="shared" si="0"/>
        <v>16</v>
      </c>
      <c r="P42" s="21">
        <v>149</v>
      </c>
      <c r="Q42" s="21">
        <v>242</v>
      </c>
      <c r="R42" s="22">
        <f t="shared" si="1"/>
        <v>6.6115702479338845</v>
      </c>
    </row>
    <row r="43" spans="1:18" x14ac:dyDescent="0.25">
      <c r="A43" s="16" t="s">
        <v>40</v>
      </c>
      <c r="B43" s="17">
        <v>4</v>
      </c>
      <c r="C43" s="18">
        <v>8</v>
      </c>
      <c r="D43" s="18">
        <v>3</v>
      </c>
      <c r="E43" s="18">
        <v>3</v>
      </c>
      <c r="F43" s="18">
        <v>5</v>
      </c>
      <c r="G43" s="18">
        <v>8</v>
      </c>
      <c r="H43" s="18">
        <v>4</v>
      </c>
      <c r="I43" s="18">
        <v>10</v>
      </c>
      <c r="J43" s="18">
        <v>5</v>
      </c>
      <c r="K43" s="18">
        <v>3</v>
      </c>
      <c r="L43" s="18">
        <v>7</v>
      </c>
      <c r="M43" s="19">
        <v>9</v>
      </c>
      <c r="N43" s="23">
        <v>6</v>
      </c>
      <c r="O43" s="18">
        <f t="shared" si="0"/>
        <v>75</v>
      </c>
      <c r="P43" s="21">
        <v>434</v>
      </c>
      <c r="Q43" s="21">
        <v>590</v>
      </c>
      <c r="R43" s="22">
        <f t="shared" si="1"/>
        <v>12.711864406779661</v>
      </c>
    </row>
    <row r="44" spans="1:18" x14ac:dyDescent="0.25">
      <c r="A44" s="24" t="s">
        <v>45</v>
      </c>
      <c r="B44" s="25">
        <f>SUM(B4:B43)</f>
        <v>88</v>
      </c>
      <c r="C44" s="25">
        <v>111</v>
      </c>
      <c r="D44" s="25">
        <v>120</v>
      </c>
      <c r="E44" s="25">
        <v>186</v>
      </c>
      <c r="F44" s="25">
        <v>120</v>
      </c>
      <c r="G44" s="25">
        <v>129</v>
      </c>
      <c r="H44" s="25">
        <v>186</v>
      </c>
      <c r="I44" s="25">
        <v>165</v>
      </c>
      <c r="J44" s="25">
        <v>141</v>
      </c>
      <c r="K44" s="25">
        <v>166</v>
      </c>
      <c r="L44" s="25">
        <v>146</v>
      </c>
      <c r="M44" s="25">
        <f>SUM(M4:M43)</f>
        <v>133</v>
      </c>
      <c r="N44" s="25">
        <f>SUM(N4:N43)</f>
        <v>104</v>
      </c>
      <c r="O44" s="25">
        <f t="shared" si="0"/>
        <v>1795</v>
      </c>
      <c r="P44" s="26">
        <v>14813</v>
      </c>
      <c r="Q44" s="26">
        <v>18712</v>
      </c>
      <c r="R44" s="27">
        <f t="shared" si="1"/>
        <v>9.5927746900384783</v>
      </c>
    </row>
    <row r="45" spans="1:18" x14ac:dyDescent="0.25">
      <c r="A45" s="28" t="s">
        <v>46</v>
      </c>
      <c r="B45" s="29">
        <f t="shared" ref="B45:N45" si="2">B11+B14+B15+B19+B26+B30+B39+B40+B41+B42</f>
        <v>38</v>
      </c>
      <c r="C45" s="29">
        <f t="shared" si="2"/>
        <v>30</v>
      </c>
      <c r="D45" s="29">
        <f t="shared" si="2"/>
        <v>40</v>
      </c>
      <c r="E45" s="29">
        <f t="shared" si="2"/>
        <v>76</v>
      </c>
      <c r="F45" s="29">
        <f t="shared" si="2"/>
        <v>54</v>
      </c>
      <c r="G45" s="29">
        <f t="shared" si="2"/>
        <v>54</v>
      </c>
      <c r="H45" s="29">
        <f t="shared" si="2"/>
        <v>101</v>
      </c>
      <c r="I45" s="29">
        <f t="shared" si="2"/>
        <v>55</v>
      </c>
      <c r="J45" s="29">
        <f t="shared" si="2"/>
        <v>35</v>
      </c>
      <c r="K45" s="29">
        <f t="shared" si="2"/>
        <v>64</v>
      </c>
      <c r="L45" s="29">
        <f t="shared" si="2"/>
        <v>30</v>
      </c>
      <c r="M45" s="29">
        <f t="shared" si="2"/>
        <v>27</v>
      </c>
      <c r="N45" s="29">
        <f t="shared" si="2"/>
        <v>22</v>
      </c>
      <c r="O45" s="29">
        <f>SUM(B45:N45)</f>
        <v>626</v>
      </c>
      <c r="P45" s="29">
        <f>P11+P14+P15+P19+P26+P30+P39+P40+P41+P42</f>
        <v>6899</v>
      </c>
      <c r="Q45" s="29">
        <f>Q11+Q14+Q15+Q19+Q26+Q30+Q39+Q40+Q41+Q42</f>
        <v>8244</v>
      </c>
      <c r="R45" s="30">
        <f>O45/Q45*100</f>
        <v>7.5934012615235318</v>
      </c>
    </row>
    <row r="46" spans="1:18" x14ac:dyDescent="0.25">
      <c r="A46" s="28" t="s">
        <v>47</v>
      </c>
      <c r="B46" s="29">
        <f t="shared" ref="B46:N46" si="3">B4+B5+B6+B7+B8+B9+B10+B12+B13+B16+B17+B18+B21+B22+B25+B27+B28+B29+B32+B33+B34+B36+B38+B43</f>
        <v>40</v>
      </c>
      <c r="C46" s="29">
        <f t="shared" si="3"/>
        <v>68</v>
      </c>
      <c r="D46" s="29">
        <f t="shared" si="3"/>
        <v>73</v>
      </c>
      <c r="E46" s="29">
        <f t="shared" si="3"/>
        <v>75</v>
      </c>
      <c r="F46" s="29">
        <f t="shared" si="3"/>
        <v>53</v>
      </c>
      <c r="G46" s="29">
        <f t="shared" si="3"/>
        <v>62</v>
      </c>
      <c r="H46" s="29">
        <f t="shared" si="3"/>
        <v>73</v>
      </c>
      <c r="I46" s="29">
        <f t="shared" si="3"/>
        <v>94</v>
      </c>
      <c r="J46" s="29">
        <f t="shared" si="3"/>
        <v>92</v>
      </c>
      <c r="K46" s="29">
        <f t="shared" si="3"/>
        <v>95</v>
      </c>
      <c r="L46" s="29">
        <f t="shared" si="3"/>
        <v>95</v>
      </c>
      <c r="M46" s="29">
        <f t="shared" si="3"/>
        <v>93</v>
      </c>
      <c r="N46" s="29">
        <f t="shared" si="3"/>
        <v>77</v>
      </c>
      <c r="O46" s="29">
        <f>SUM(B46:N46)</f>
        <v>990</v>
      </c>
      <c r="P46" s="29">
        <f>P4+P5+P6+P7+P8+P9+P10+P12+P13+P16+P17+P18+P21+P22+P25+P27+P28+P29+P32+P33+P34+P36+P38+P43</f>
        <v>6399</v>
      </c>
      <c r="Q46" s="29">
        <f>Q4+Q5+Q6+Q7+Q8+Q9+Q10+Q12+Q13+Q16+Q17+Q18+Q21+Q22+Q25+Q27+Q28+Q29+Q32+Q33+Q34+Q36+Q38+Q43</f>
        <v>8102</v>
      </c>
      <c r="R46" s="30">
        <f>O46/Q46*100</f>
        <v>12.219205134534683</v>
      </c>
    </row>
    <row r="47" spans="1:18" x14ac:dyDescent="0.25">
      <c r="A47" s="28" t="s">
        <v>48</v>
      </c>
      <c r="B47" s="29">
        <f t="shared" ref="B47:N47" si="4">B20+B23+B24+B31+B35+B37</f>
        <v>10</v>
      </c>
      <c r="C47" s="29">
        <f t="shared" si="4"/>
        <v>13</v>
      </c>
      <c r="D47" s="29">
        <f t="shared" si="4"/>
        <v>7</v>
      </c>
      <c r="E47" s="29">
        <f t="shared" si="4"/>
        <v>35</v>
      </c>
      <c r="F47" s="29">
        <f t="shared" si="4"/>
        <v>13</v>
      </c>
      <c r="G47" s="29">
        <f t="shared" si="4"/>
        <v>13</v>
      </c>
      <c r="H47" s="29">
        <f t="shared" si="4"/>
        <v>12</v>
      </c>
      <c r="I47" s="29">
        <f t="shared" si="4"/>
        <v>16</v>
      </c>
      <c r="J47" s="29">
        <f t="shared" si="4"/>
        <v>14</v>
      </c>
      <c r="K47" s="29">
        <f t="shared" si="4"/>
        <v>7</v>
      </c>
      <c r="L47" s="29">
        <f t="shared" si="4"/>
        <v>21</v>
      </c>
      <c r="M47" s="29">
        <f t="shared" si="4"/>
        <v>13</v>
      </c>
      <c r="N47" s="29">
        <f t="shared" si="4"/>
        <v>5</v>
      </c>
      <c r="O47" s="29">
        <f>SUM(B47:N47)</f>
        <v>179</v>
      </c>
      <c r="P47" s="29">
        <f>P20+P23+P24+P31+P35+P37</f>
        <v>1515</v>
      </c>
      <c r="Q47" s="29">
        <f>Q20+Q23+Q24+Q31+Q35+Q37</f>
        <v>2366</v>
      </c>
      <c r="R47" s="30">
        <f>O47/Q47*100</f>
        <v>7.5655114116652573</v>
      </c>
    </row>
    <row r="48" spans="1:18" x14ac:dyDescent="0.25">
      <c r="A48" s="31" t="s">
        <v>44</v>
      </c>
      <c r="B48" s="31">
        <v>24758</v>
      </c>
      <c r="C48" s="32">
        <v>27291</v>
      </c>
      <c r="D48" s="32">
        <v>27127</v>
      </c>
      <c r="E48" s="32">
        <v>32268</v>
      </c>
      <c r="F48" s="32">
        <v>32863</v>
      </c>
      <c r="G48" s="32">
        <v>30190</v>
      </c>
      <c r="H48" s="32">
        <v>41649</v>
      </c>
      <c r="I48" s="32">
        <v>38380</v>
      </c>
      <c r="J48" s="32">
        <v>38473</v>
      </c>
      <c r="K48" s="32">
        <v>36442</v>
      </c>
      <c r="L48" s="32">
        <v>28630</v>
      </c>
      <c r="M48" s="32">
        <v>29467</v>
      </c>
      <c r="N48" s="32">
        <v>25238</v>
      </c>
      <c r="O48" s="32">
        <f>SUM(B48:N48)</f>
        <v>412776</v>
      </c>
      <c r="P48" s="33">
        <v>3827678</v>
      </c>
      <c r="Q48" s="33">
        <v>4366293</v>
      </c>
      <c r="R48" s="34">
        <f>O48/Q48*100</f>
        <v>9.4536944726338792</v>
      </c>
    </row>
    <row r="49" spans="1:18" x14ac:dyDescent="0.25">
      <c r="A49" s="35" t="s">
        <v>42</v>
      </c>
      <c r="B49" s="35">
        <v>869</v>
      </c>
      <c r="C49" s="36">
        <v>983</v>
      </c>
      <c r="D49" s="36">
        <v>1143</v>
      </c>
      <c r="E49" s="36">
        <v>1316</v>
      </c>
      <c r="F49" s="36">
        <v>1133</v>
      </c>
      <c r="G49" s="36">
        <v>1024</v>
      </c>
      <c r="H49" s="36">
        <v>1198</v>
      </c>
      <c r="I49" s="36">
        <v>1355</v>
      </c>
      <c r="J49" s="36">
        <v>1480</v>
      </c>
      <c r="K49" s="36">
        <v>1256</v>
      </c>
      <c r="L49" s="36">
        <v>957</v>
      </c>
      <c r="M49" s="36">
        <v>1252</v>
      </c>
      <c r="N49" s="36">
        <v>774</v>
      </c>
      <c r="O49" s="36">
        <f t="shared" si="0"/>
        <v>14740</v>
      </c>
      <c r="P49" s="37">
        <v>161830</v>
      </c>
      <c r="Q49" s="37">
        <v>189241</v>
      </c>
      <c r="R49" s="38">
        <f t="shared" si="1"/>
        <v>7.789009781178498</v>
      </c>
    </row>
    <row r="50" spans="1:18" x14ac:dyDescent="0.25">
      <c r="A50" s="39" t="s">
        <v>41</v>
      </c>
      <c r="B50" s="39">
        <v>3176</v>
      </c>
      <c r="C50" s="40">
        <v>3700</v>
      </c>
      <c r="D50" s="40">
        <v>4671</v>
      </c>
      <c r="E50" s="40">
        <v>6127</v>
      </c>
      <c r="F50" s="40">
        <v>6084</v>
      </c>
      <c r="G50" s="40">
        <v>5957</v>
      </c>
      <c r="H50" s="40">
        <v>8599</v>
      </c>
      <c r="I50" s="40">
        <v>8041</v>
      </c>
      <c r="J50" s="40">
        <v>7421</v>
      </c>
      <c r="K50" s="40">
        <v>7405</v>
      </c>
      <c r="L50" s="40">
        <v>6376</v>
      </c>
      <c r="M50" s="40">
        <v>5900</v>
      </c>
      <c r="N50" s="40">
        <v>5295</v>
      </c>
      <c r="O50" s="40">
        <f t="shared" si="0"/>
        <v>78752</v>
      </c>
      <c r="P50" s="41">
        <v>413060</v>
      </c>
      <c r="Q50" s="41">
        <v>498271</v>
      </c>
      <c r="R50" s="42">
        <f t="shared" si="1"/>
        <v>15.805053876304259</v>
      </c>
    </row>
    <row r="51" spans="1:18" x14ac:dyDescent="0.25">
      <c r="A51" s="39" t="s">
        <v>43</v>
      </c>
      <c r="B51" s="39">
        <v>1419</v>
      </c>
      <c r="C51" s="40">
        <v>1671</v>
      </c>
      <c r="D51" s="40">
        <v>1270</v>
      </c>
      <c r="E51" s="40">
        <v>1322</v>
      </c>
      <c r="F51" s="40">
        <v>1423</v>
      </c>
      <c r="G51" s="40">
        <v>1218</v>
      </c>
      <c r="H51" s="40">
        <v>1796</v>
      </c>
      <c r="I51" s="40">
        <v>1919</v>
      </c>
      <c r="J51" s="40">
        <v>1516</v>
      </c>
      <c r="K51" s="40">
        <v>1807</v>
      </c>
      <c r="L51" s="40">
        <v>1320</v>
      </c>
      <c r="M51" s="40">
        <v>1384</v>
      </c>
      <c r="N51" s="40">
        <v>1046</v>
      </c>
      <c r="O51" s="40">
        <f t="shared" si="0"/>
        <v>19111</v>
      </c>
      <c r="P51" s="41">
        <v>204529</v>
      </c>
      <c r="Q51" s="41">
        <v>241699</v>
      </c>
      <c r="R51" s="42">
        <f t="shared" si="1"/>
        <v>7.9069421056768956</v>
      </c>
    </row>
    <row r="52" spans="1:18" x14ac:dyDescent="0.25">
      <c r="A52" s="1" t="s">
        <v>49</v>
      </c>
    </row>
    <row r="56" spans="1:18" x14ac:dyDescent="0.25">
      <c r="B56" s="43"/>
      <c r="C56" s="43"/>
    </row>
    <row r="59" spans="1:18" x14ac:dyDescent="0.25">
      <c r="C59" s="43"/>
    </row>
  </sheetData>
  <mergeCells count="4">
    <mergeCell ref="A2:A3"/>
    <mergeCell ref="B2:O2"/>
    <mergeCell ref="P2:Q2"/>
    <mergeCell ref="R2:R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/>
  </sheetViews>
  <sheetFormatPr defaultRowHeight="15" x14ac:dyDescent="0.25"/>
  <cols>
    <col min="1" max="1" width="22" style="2" customWidth="1"/>
    <col min="2" max="16384" width="9.140625" style="2"/>
  </cols>
  <sheetData>
    <row r="1" spans="1:13" ht="15.75" thickBot="1" x14ac:dyDescent="0.3">
      <c r="A1" s="54" t="s">
        <v>523</v>
      </c>
    </row>
    <row r="2" spans="1:13" x14ac:dyDescent="0.25">
      <c r="A2" s="300" t="s">
        <v>193</v>
      </c>
      <c r="B2" s="303" t="s">
        <v>283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</row>
    <row r="3" spans="1:13" x14ac:dyDescent="0.25">
      <c r="A3" s="301"/>
      <c r="B3" s="304" t="s">
        <v>284</v>
      </c>
      <c r="C3" s="152" t="s">
        <v>199</v>
      </c>
      <c r="D3" s="153"/>
      <c r="E3" s="153"/>
      <c r="F3" s="153"/>
      <c r="G3" s="153"/>
      <c r="H3" s="153"/>
      <c r="I3" s="304" t="s">
        <v>285</v>
      </c>
      <c r="J3" s="305" t="s">
        <v>199</v>
      </c>
      <c r="K3" s="306"/>
      <c r="L3" s="306"/>
      <c r="M3" s="307"/>
    </row>
    <row r="4" spans="1:13" ht="34.5" thickBot="1" x14ac:dyDescent="0.3">
      <c r="A4" s="302"/>
      <c r="B4" s="302"/>
      <c r="C4" s="154" t="s">
        <v>272</v>
      </c>
      <c r="D4" s="154" t="s">
        <v>273</v>
      </c>
      <c r="E4" s="154" t="s">
        <v>274</v>
      </c>
      <c r="F4" s="154" t="s">
        <v>275</v>
      </c>
      <c r="G4" s="154" t="s">
        <v>286</v>
      </c>
      <c r="H4" s="154" t="s">
        <v>277</v>
      </c>
      <c r="I4" s="302"/>
      <c r="J4" s="154" t="s">
        <v>278</v>
      </c>
      <c r="K4" s="154" t="s">
        <v>287</v>
      </c>
      <c r="L4" s="154" t="s">
        <v>288</v>
      </c>
      <c r="M4" s="154" t="s">
        <v>289</v>
      </c>
    </row>
    <row r="5" spans="1:13" x14ac:dyDescent="0.25">
      <c r="A5" s="147" t="s">
        <v>1</v>
      </c>
      <c r="B5" s="148">
        <v>-5.1665273899583752E-3</v>
      </c>
      <c r="C5" s="148">
        <v>4.7390363722144002E-7</v>
      </c>
      <c r="D5" s="148">
        <v>0</v>
      </c>
      <c r="E5" s="148">
        <v>0</v>
      </c>
      <c r="F5" s="148">
        <v>-1.6679182451101449E-3</v>
      </c>
      <c r="G5" s="148">
        <v>0</v>
      </c>
      <c r="H5" s="148">
        <v>-3.4990830484846747E-3</v>
      </c>
      <c r="I5" s="148">
        <v>5.1665273899601516E-3</v>
      </c>
      <c r="J5" s="148">
        <v>6.8420970727117947E-2</v>
      </c>
      <c r="K5" s="148">
        <v>8.8162043637707299E-10</v>
      </c>
      <c r="L5" s="148">
        <v>-1.1839072109338267E-2</v>
      </c>
      <c r="M5" s="148">
        <v>-5.1415372109458346E-2</v>
      </c>
    </row>
    <row r="6" spans="1:13" x14ac:dyDescent="0.25">
      <c r="A6" s="149" t="s">
        <v>2</v>
      </c>
      <c r="B6" s="133">
        <v>-0.37028823679309397</v>
      </c>
      <c r="C6" s="133">
        <v>-1.267997613738352</v>
      </c>
      <c r="D6" s="133">
        <v>0</v>
      </c>
      <c r="E6" s="133">
        <v>0</v>
      </c>
      <c r="F6" s="133">
        <v>0.11877512500931964</v>
      </c>
      <c r="G6" s="133">
        <v>0.67867058066489605</v>
      </c>
      <c r="H6" s="133">
        <v>0.10026367127104585</v>
      </c>
      <c r="I6" s="133">
        <v>0.37028823679309397</v>
      </c>
      <c r="J6" s="133">
        <v>0.55662763394575521</v>
      </c>
      <c r="K6" s="133">
        <v>-6.0326954389869347E-3</v>
      </c>
      <c r="L6" s="133">
        <v>-0.1408277389043886</v>
      </c>
      <c r="M6" s="133">
        <v>-3.9478962809277984E-2</v>
      </c>
    </row>
    <row r="7" spans="1:13" x14ac:dyDescent="0.25">
      <c r="A7" s="149" t="s">
        <v>3</v>
      </c>
      <c r="B7" s="133">
        <v>-0.16721411136791176</v>
      </c>
      <c r="C7" s="133">
        <v>-2.081915888334219</v>
      </c>
      <c r="D7" s="133">
        <v>0</v>
      </c>
      <c r="E7" s="133">
        <v>0</v>
      </c>
      <c r="F7" s="133">
        <v>-6.600690348299576E-3</v>
      </c>
      <c r="G7" s="133">
        <v>-8.3322697068116347E-2</v>
      </c>
      <c r="H7" s="133">
        <v>2.0046251643827198</v>
      </c>
      <c r="I7" s="133">
        <v>0.16721411136791886</v>
      </c>
      <c r="J7" s="133">
        <v>0.14585822765695866</v>
      </c>
      <c r="K7" s="133">
        <v>-3.0310257235480087E-2</v>
      </c>
      <c r="L7" s="133">
        <v>9.5198981015124806E-2</v>
      </c>
      <c r="M7" s="133">
        <v>-4.3532840068698064E-2</v>
      </c>
    </row>
    <row r="8" spans="1:13" x14ac:dyDescent="0.25">
      <c r="A8" s="149" t="s">
        <v>4</v>
      </c>
      <c r="B8" s="133">
        <v>2.561271429734191</v>
      </c>
      <c r="C8" s="133">
        <v>6.1693818783401113</v>
      </c>
      <c r="D8" s="133">
        <v>0</v>
      </c>
      <c r="E8" s="133">
        <v>0</v>
      </c>
      <c r="F8" s="133">
        <v>-0.46963814404671855</v>
      </c>
      <c r="G8" s="133">
        <v>-3.2112394085986993</v>
      </c>
      <c r="H8" s="133">
        <v>7.2767104039495045E-2</v>
      </c>
      <c r="I8" s="133">
        <v>-2.561271429734191</v>
      </c>
      <c r="J8" s="133">
        <v>-6.0948188291648062</v>
      </c>
      <c r="K8" s="133">
        <v>2.1495487689555635</v>
      </c>
      <c r="L8" s="133">
        <v>-7.2324407692702097E-2</v>
      </c>
      <c r="M8" s="133">
        <v>1.4563230381677474</v>
      </c>
    </row>
    <row r="9" spans="1:13" x14ac:dyDescent="0.25">
      <c r="A9" s="149" t="s">
        <v>5</v>
      </c>
      <c r="B9" s="133">
        <v>-0.57093630434693665</v>
      </c>
      <c r="C9" s="133">
        <v>-0.61514493241534751</v>
      </c>
      <c r="D9" s="133">
        <v>0</v>
      </c>
      <c r="E9" s="133">
        <v>0</v>
      </c>
      <c r="F9" s="133">
        <v>0.38826521424746785</v>
      </c>
      <c r="G9" s="133">
        <v>-0.38895038429788809</v>
      </c>
      <c r="H9" s="133">
        <v>4.4893798118833317E-2</v>
      </c>
      <c r="I9" s="133">
        <v>0.57093630434693665</v>
      </c>
      <c r="J9" s="133">
        <v>1.0216388323037719</v>
      </c>
      <c r="K9" s="133">
        <v>-7.113455284466963E-2</v>
      </c>
      <c r="L9" s="133">
        <v>0.13926846291668382</v>
      </c>
      <c r="M9" s="133">
        <v>-0.51883643802885082</v>
      </c>
    </row>
    <row r="10" spans="1:13" x14ac:dyDescent="0.25">
      <c r="A10" s="149" t="s">
        <v>6</v>
      </c>
      <c r="B10" s="133">
        <v>-0.67913349693712632</v>
      </c>
      <c r="C10" s="133">
        <v>-0.35448171261381844</v>
      </c>
      <c r="D10" s="133">
        <v>0</v>
      </c>
      <c r="E10" s="133">
        <v>0</v>
      </c>
      <c r="F10" s="133">
        <v>-8.6974570932895734E-2</v>
      </c>
      <c r="G10" s="133">
        <v>5.6315747504702807E-2</v>
      </c>
      <c r="H10" s="133">
        <v>-0.29399296089509264</v>
      </c>
      <c r="I10" s="133">
        <v>0.67913349693711211</v>
      </c>
      <c r="J10" s="133">
        <v>1.1606932289904073</v>
      </c>
      <c r="K10" s="133">
        <v>-0.23199322794749566</v>
      </c>
      <c r="L10" s="133">
        <v>8.2083631620040176E-2</v>
      </c>
      <c r="M10" s="133">
        <v>-0.33165013572584812</v>
      </c>
    </row>
    <row r="11" spans="1:13" x14ac:dyDescent="0.25">
      <c r="A11" s="149" t="s">
        <v>7</v>
      </c>
      <c r="B11" s="133">
        <v>-1.217268682992767E-2</v>
      </c>
      <c r="C11" s="133">
        <v>6.9409668166173333E-2</v>
      </c>
      <c r="D11" s="133">
        <v>0</v>
      </c>
      <c r="E11" s="133">
        <v>0</v>
      </c>
      <c r="F11" s="133">
        <v>-3.4994552817502189E-4</v>
      </c>
      <c r="G11" s="133">
        <v>-2.3938831827385043E-3</v>
      </c>
      <c r="H11" s="133">
        <v>-7.8838526285203159E-2</v>
      </c>
      <c r="I11" s="133">
        <v>1.2172686829938328E-2</v>
      </c>
      <c r="J11" s="133">
        <v>5.6623224291262986E-2</v>
      </c>
      <c r="K11" s="133">
        <v>-1.6455311262320027E-5</v>
      </c>
      <c r="L11" s="133">
        <v>-8.5263972373138319E-2</v>
      </c>
      <c r="M11" s="133">
        <v>4.0829890223061049E-2</v>
      </c>
    </row>
    <row r="12" spans="1:13" x14ac:dyDescent="0.25">
      <c r="A12" s="149" t="s">
        <v>8</v>
      </c>
      <c r="B12" s="133">
        <v>3.7575729987203488E-2</v>
      </c>
      <c r="C12" s="133">
        <v>-1.1154433191454842</v>
      </c>
      <c r="D12" s="133">
        <v>0</v>
      </c>
      <c r="E12" s="133">
        <v>0</v>
      </c>
      <c r="F12" s="133">
        <v>-1.4492934152089187E-2</v>
      </c>
      <c r="G12" s="133">
        <v>-0.41292014894763618</v>
      </c>
      <c r="H12" s="133">
        <v>1.58043213223241</v>
      </c>
      <c r="I12" s="133">
        <v>-3.7575729987203488E-2</v>
      </c>
      <c r="J12" s="133">
        <v>-9.4355151380177915E-2</v>
      </c>
      <c r="K12" s="133">
        <v>-3.8665934459308104E-2</v>
      </c>
      <c r="L12" s="133">
        <v>4.7754787109045793E-2</v>
      </c>
      <c r="M12" s="133">
        <v>4.7690568743227857E-2</v>
      </c>
    </row>
    <row r="13" spans="1:13" x14ac:dyDescent="0.25">
      <c r="A13" s="149" t="s">
        <v>9</v>
      </c>
      <c r="B13" s="133">
        <v>-0.36358857197369332</v>
      </c>
      <c r="C13" s="133">
        <v>-1.0698977722116396</v>
      </c>
      <c r="D13" s="133">
        <v>0</v>
      </c>
      <c r="E13" s="133">
        <v>0</v>
      </c>
      <c r="F13" s="133">
        <v>-0.12087219481585798</v>
      </c>
      <c r="G13" s="133">
        <v>3.0358940759703135E-2</v>
      </c>
      <c r="H13" s="133">
        <v>0.79682245429411225</v>
      </c>
      <c r="I13" s="133">
        <v>0.36358857197367911</v>
      </c>
      <c r="J13" s="133">
        <v>0.44353323956294943</v>
      </c>
      <c r="K13" s="133">
        <v>2.8452194870200231E-2</v>
      </c>
      <c r="L13" s="133">
        <v>5.6727125270359835E-2</v>
      </c>
      <c r="M13" s="133">
        <v>-0.16512398772983339</v>
      </c>
    </row>
    <row r="14" spans="1:13" x14ac:dyDescent="0.25">
      <c r="A14" s="149" t="s">
        <v>10</v>
      </c>
      <c r="B14" s="133">
        <v>-1.1652743925613862</v>
      </c>
      <c r="C14" s="133">
        <v>-0.21744699700132486</v>
      </c>
      <c r="D14" s="133">
        <v>0</v>
      </c>
      <c r="E14" s="133">
        <v>0</v>
      </c>
      <c r="F14" s="133">
        <v>0.26157399709243867</v>
      </c>
      <c r="G14" s="133">
        <v>-0.25822956919825835</v>
      </c>
      <c r="H14" s="133">
        <v>-0.95117182345424034</v>
      </c>
      <c r="I14" s="133">
        <v>1.1652743925613827</v>
      </c>
      <c r="J14" s="133">
        <v>1.005298613862692</v>
      </c>
      <c r="K14" s="133">
        <v>2.4761645654404973E-2</v>
      </c>
      <c r="L14" s="133">
        <v>-2.9674536338856861E-2</v>
      </c>
      <c r="M14" s="133">
        <v>0.16488866938313773</v>
      </c>
    </row>
    <row r="15" spans="1:13" x14ac:dyDescent="0.25">
      <c r="A15" s="149" t="s">
        <v>11</v>
      </c>
      <c r="B15" s="133">
        <v>-6.7140346713863153E-3</v>
      </c>
      <c r="C15" s="133">
        <v>-0.47810053230192295</v>
      </c>
      <c r="D15" s="133">
        <v>0</v>
      </c>
      <c r="E15" s="133">
        <v>0</v>
      </c>
      <c r="F15" s="133">
        <v>6.2023552504348878E-3</v>
      </c>
      <c r="G15" s="133">
        <v>-4.2554748500153644E-2</v>
      </c>
      <c r="H15" s="133">
        <v>0.50773889088025825</v>
      </c>
      <c r="I15" s="133">
        <v>6.714034671389868E-3</v>
      </c>
      <c r="J15" s="133">
        <v>-0.11697060415072258</v>
      </c>
      <c r="K15" s="133">
        <v>1.6480314823263953E-5</v>
      </c>
      <c r="L15" s="133">
        <v>3.539249223778973E-2</v>
      </c>
      <c r="M15" s="133">
        <v>8.8275666269488795E-2</v>
      </c>
    </row>
    <row r="16" spans="1:13" x14ac:dyDescent="0.25">
      <c r="A16" s="149" t="s">
        <v>12</v>
      </c>
      <c r="B16" s="133">
        <v>-0.36643127213123705</v>
      </c>
      <c r="C16" s="133">
        <v>-2.2808390466583504</v>
      </c>
      <c r="D16" s="133">
        <v>0</v>
      </c>
      <c r="E16" s="133">
        <v>0</v>
      </c>
      <c r="F16" s="133">
        <v>-3.6166488600114288E-2</v>
      </c>
      <c r="G16" s="133">
        <v>-0.30756962336770155</v>
      </c>
      <c r="H16" s="133">
        <v>2.258143886494917</v>
      </c>
      <c r="I16" s="133">
        <v>0.36643127213123705</v>
      </c>
      <c r="J16" s="133">
        <v>0.16936217899548112</v>
      </c>
      <c r="K16" s="133">
        <v>-4.8040030707068304E-3</v>
      </c>
      <c r="L16" s="133">
        <v>0.11711802729272569</v>
      </c>
      <c r="M16" s="133">
        <v>8.4755068913749732E-2</v>
      </c>
    </row>
    <row r="17" spans="1:13" x14ac:dyDescent="0.25">
      <c r="A17" s="149" t="s">
        <v>13</v>
      </c>
      <c r="B17" s="133">
        <v>-0.77995444261142666</v>
      </c>
      <c r="C17" s="133">
        <v>-0.99887215119774453</v>
      </c>
      <c r="D17" s="133">
        <v>0</v>
      </c>
      <c r="E17" s="133">
        <v>0</v>
      </c>
      <c r="F17" s="133">
        <v>0.27501832600833698</v>
      </c>
      <c r="G17" s="133">
        <v>-0.27770308678159772</v>
      </c>
      <c r="H17" s="133">
        <v>0.22160246935956707</v>
      </c>
      <c r="I17" s="133">
        <v>0.7799544426114231</v>
      </c>
      <c r="J17" s="133">
        <v>1.027153251961396</v>
      </c>
      <c r="K17" s="133">
        <v>-2.4609236325412454E-3</v>
      </c>
      <c r="L17" s="133">
        <v>-4.0356000768531075E-3</v>
      </c>
      <c r="M17" s="133">
        <v>-0.2407022856405856</v>
      </c>
    </row>
    <row r="18" spans="1:13" x14ac:dyDescent="0.25">
      <c r="A18" s="149" t="s">
        <v>14</v>
      </c>
      <c r="B18" s="133">
        <v>-0.34620096075668982</v>
      </c>
      <c r="C18" s="133">
        <v>-2.9562418181852408</v>
      </c>
      <c r="D18" s="133">
        <v>0</v>
      </c>
      <c r="E18" s="133">
        <v>0</v>
      </c>
      <c r="F18" s="133">
        <v>1.4002453796633674E-2</v>
      </c>
      <c r="G18" s="133">
        <v>1.0713434974838734</v>
      </c>
      <c r="H18" s="133">
        <v>1.5246949061480448</v>
      </c>
      <c r="I18" s="133">
        <v>0.34620096075668982</v>
      </c>
      <c r="J18" s="133">
        <v>-1.3312544417907191E-3</v>
      </c>
      <c r="K18" s="133">
        <v>0.20151369103071159</v>
      </c>
      <c r="L18" s="133">
        <v>7.9050655827921812E-2</v>
      </c>
      <c r="M18" s="133">
        <v>6.6967868339830261E-2</v>
      </c>
    </row>
    <row r="19" spans="1:13" x14ac:dyDescent="0.25">
      <c r="A19" s="149" t="s">
        <v>15</v>
      </c>
      <c r="B19" s="133">
        <v>9.7495764038342259E-3</v>
      </c>
      <c r="C19" s="133">
        <v>-5.6808592469554569</v>
      </c>
      <c r="D19" s="133">
        <v>0</v>
      </c>
      <c r="E19" s="133">
        <v>0</v>
      </c>
      <c r="F19" s="133">
        <v>-5.304949944631776E-2</v>
      </c>
      <c r="G19" s="133">
        <v>2.011938162389626E-2</v>
      </c>
      <c r="H19" s="133">
        <v>5.7235389411817321</v>
      </c>
      <c r="I19" s="133">
        <v>-9.7495764038395549E-3</v>
      </c>
      <c r="J19" s="133">
        <v>3.8370573670280628E-2</v>
      </c>
      <c r="K19" s="133">
        <v>-1.9363933273287226E-2</v>
      </c>
      <c r="L19" s="133">
        <v>3.5423989697462188E-2</v>
      </c>
      <c r="M19" s="133">
        <v>-6.4180206498306802E-2</v>
      </c>
    </row>
    <row r="20" spans="1:13" x14ac:dyDescent="0.25">
      <c r="A20" s="149" t="s">
        <v>16</v>
      </c>
      <c r="B20" s="133">
        <v>0.17759684005409326</v>
      </c>
      <c r="C20" s="133">
        <v>-0.38177215210592408</v>
      </c>
      <c r="D20" s="133">
        <v>0</v>
      </c>
      <c r="E20" s="133">
        <v>0</v>
      </c>
      <c r="F20" s="133">
        <v>0.10983742973494603</v>
      </c>
      <c r="G20" s="133">
        <v>-0.12997428098485883</v>
      </c>
      <c r="H20" s="133">
        <v>0.57950584340993316</v>
      </c>
      <c r="I20" s="133">
        <v>-0.17759684005409682</v>
      </c>
      <c r="J20" s="133">
        <v>-0.10102431430609471</v>
      </c>
      <c r="K20" s="133">
        <v>-3.1837598341855511E-2</v>
      </c>
      <c r="L20" s="133">
        <v>2.8583688000090479E-2</v>
      </c>
      <c r="M20" s="133">
        <v>-7.331861540623219E-2</v>
      </c>
    </row>
    <row r="21" spans="1:13" x14ac:dyDescent="0.25">
      <c r="A21" s="149" t="s">
        <v>17</v>
      </c>
      <c r="B21" s="133">
        <v>-4.5128652635398225E-2</v>
      </c>
      <c r="C21" s="133">
        <v>-2.6818916580065419</v>
      </c>
      <c r="D21" s="133">
        <v>0</v>
      </c>
      <c r="E21" s="133">
        <v>0</v>
      </c>
      <c r="F21" s="133">
        <v>1.0682615748709656E-2</v>
      </c>
      <c r="G21" s="133">
        <v>2.6773045764865091</v>
      </c>
      <c r="H21" s="133">
        <v>-5.1224186864057941E-2</v>
      </c>
      <c r="I21" s="133">
        <v>4.512865263539112E-2</v>
      </c>
      <c r="J21" s="133">
        <v>0.14897511164894439</v>
      </c>
      <c r="K21" s="133">
        <v>2.4700873072660778E-2</v>
      </c>
      <c r="L21" s="133">
        <v>-3.4550546683864702E-3</v>
      </c>
      <c r="M21" s="133">
        <v>-0.12509227741785089</v>
      </c>
    </row>
    <row r="22" spans="1:13" x14ac:dyDescent="0.25">
      <c r="A22" s="149" t="s">
        <v>18</v>
      </c>
      <c r="B22" s="133">
        <v>-0.78673388745818329</v>
      </c>
      <c r="C22" s="133">
        <v>-0.50798067514701017</v>
      </c>
      <c r="D22" s="133">
        <v>0</v>
      </c>
      <c r="E22" s="133">
        <v>0</v>
      </c>
      <c r="F22" s="133">
        <v>0.36914981672855496</v>
      </c>
      <c r="G22" s="133">
        <v>-0.46368773141961928</v>
      </c>
      <c r="H22" s="133">
        <v>-0.18421529762012412</v>
      </c>
      <c r="I22" s="133">
        <v>0.78673388745818329</v>
      </c>
      <c r="J22" s="133">
        <v>0.62701016237311258</v>
      </c>
      <c r="K22" s="133">
        <v>-8.5243181145099989E-2</v>
      </c>
      <c r="L22" s="133">
        <v>-0.15166066636517228</v>
      </c>
      <c r="M22" s="133">
        <v>0.39662757259534587</v>
      </c>
    </row>
    <row r="23" spans="1:13" x14ac:dyDescent="0.25">
      <c r="A23" s="149" t="s">
        <v>19</v>
      </c>
      <c r="B23" s="133">
        <v>-3.360125156967797E-2</v>
      </c>
      <c r="C23" s="133">
        <v>-0.84480889841103135</v>
      </c>
      <c r="D23" s="133">
        <v>0</v>
      </c>
      <c r="E23" s="133">
        <v>0</v>
      </c>
      <c r="F23" s="133">
        <v>0.19537812135069466</v>
      </c>
      <c r="G23" s="133">
        <v>-1.0827468834812195</v>
      </c>
      <c r="H23" s="133">
        <v>1.698576408971876</v>
      </c>
      <c r="I23" s="133">
        <v>3.3601251569681523E-2</v>
      </c>
      <c r="J23" s="133">
        <v>2.5830841830511986E-3</v>
      </c>
      <c r="K23" s="133">
        <v>-6.6428185085054992E-2</v>
      </c>
      <c r="L23" s="133">
        <v>5.8816642005633746E-2</v>
      </c>
      <c r="M23" s="133">
        <v>3.8629710466033806E-2</v>
      </c>
    </row>
    <row r="24" spans="1:13" x14ac:dyDescent="0.25">
      <c r="A24" s="149" t="s">
        <v>20</v>
      </c>
      <c r="B24" s="133">
        <v>6.5612293092328855E-2</v>
      </c>
      <c r="C24" s="133">
        <v>0.38724709896781917</v>
      </c>
      <c r="D24" s="133">
        <v>0</v>
      </c>
      <c r="E24" s="133">
        <v>0</v>
      </c>
      <c r="F24" s="133">
        <v>1.8045655235872982E-2</v>
      </c>
      <c r="G24" s="133">
        <v>3.1878353415626726E-2</v>
      </c>
      <c r="H24" s="133">
        <v>-0.37155881452701145</v>
      </c>
      <c r="I24" s="133">
        <v>-6.5612293092318197E-2</v>
      </c>
      <c r="J24" s="133">
        <v>3.4011566755207667E-2</v>
      </c>
      <c r="K24" s="133">
        <v>-3.9823542347803165E-2</v>
      </c>
      <c r="L24" s="133">
        <v>-5.0039310298525708E-2</v>
      </c>
      <c r="M24" s="133">
        <v>-9.7610072011922178E-3</v>
      </c>
    </row>
    <row r="25" spans="1:13" x14ac:dyDescent="0.25">
      <c r="A25" s="149" t="s">
        <v>21</v>
      </c>
      <c r="B25" s="133">
        <v>-1.0239585366196025</v>
      </c>
      <c r="C25" s="133">
        <v>-1.1298017121105914</v>
      </c>
      <c r="D25" s="133">
        <v>0</v>
      </c>
      <c r="E25" s="133">
        <v>0</v>
      </c>
      <c r="F25" s="133">
        <v>7.6712760700599514E-2</v>
      </c>
      <c r="G25" s="133">
        <v>-2.0626364868974401E-2</v>
      </c>
      <c r="H25" s="133">
        <v>4.9756779659366757E-2</v>
      </c>
      <c r="I25" s="133">
        <v>1.0239585366196025</v>
      </c>
      <c r="J25" s="133">
        <v>0.5008164486280684</v>
      </c>
      <c r="K25" s="133">
        <v>-5.5009570786619388E-3</v>
      </c>
      <c r="L25" s="133">
        <v>1.4228983557994956E-2</v>
      </c>
      <c r="M25" s="133">
        <v>0.51441406151218771</v>
      </c>
    </row>
    <row r="26" spans="1:13" x14ac:dyDescent="0.25">
      <c r="A26" s="149" t="s">
        <v>22</v>
      </c>
      <c r="B26" s="133">
        <v>-1.266807845702715</v>
      </c>
      <c r="C26" s="133">
        <v>-1.8318545352168627</v>
      </c>
      <c r="D26" s="133">
        <v>0</v>
      </c>
      <c r="E26" s="133">
        <v>0</v>
      </c>
      <c r="F26" s="133">
        <v>0.11611494164418534</v>
      </c>
      <c r="G26" s="133">
        <v>0.61695028357105652</v>
      </c>
      <c r="H26" s="133">
        <v>-0.16801853570112435</v>
      </c>
      <c r="I26" s="133">
        <v>1.2668078457027292</v>
      </c>
      <c r="J26" s="133">
        <v>1.1952414789419414</v>
      </c>
      <c r="K26" s="133">
        <v>5.4081691036130142E-2</v>
      </c>
      <c r="L26" s="133">
        <v>0.2909103697112263</v>
      </c>
      <c r="M26" s="133">
        <v>-0.27342569398653183</v>
      </c>
    </row>
    <row r="27" spans="1:13" x14ac:dyDescent="0.25">
      <c r="A27" s="149" t="s">
        <v>23</v>
      </c>
      <c r="B27" s="133">
        <v>-0.5023854313031535</v>
      </c>
      <c r="C27" s="133">
        <v>-0.94922578602468377</v>
      </c>
      <c r="D27" s="133">
        <v>0</v>
      </c>
      <c r="E27" s="133">
        <v>0</v>
      </c>
      <c r="F27" s="133">
        <v>0.92296677934177662</v>
      </c>
      <c r="G27" s="133">
        <v>-0.63007396676707339</v>
      </c>
      <c r="H27" s="133">
        <v>0.15394754214682038</v>
      </c>
      <c r="I27" s="133">
        <v>0.50238543130315882</v>
      </c>
      <c r="J27" s="133">
        <v>6.0818772035059476E-2</v>
      </c>
      <c r="K27" s="133">
        <v>0.17292508144585961</v>
      </c>
      <c r="L27" s="133">
        <v>0.78149068718928838</v>
      </c>
      <c r="M27" s="133">
        <v>-0.51284910936706485</v>
      </c>
    </row>
    <row r="28" spans="1:13" x14ac:dyDescent="0.25">
      <c r="A28" s="149" t="s">
        <v>24</v>
      </c>
      <c r="B28" s="133">
        <v>-0.34922889249928346</v>
      </c>
      <c r="C28" s="133">
        <v>-0.29441769585336175</v>
      </c>
      <c r="D28" s="133">
        <v>0</v>
      </c>
      <c r="E28" s="133">
        <v>0</v>
      </c>
      <c r="F28" s="133">
        <v>-2.3623319897407402E-2</v>
      </c>
      <c r="G28" s="133">
        <v>2.7543507668090217E-4</v>
      </c>
      <c r="H28" s="133">
        <v>-3.1463311825209672E-2</v>
      </c>
      <c r="I28" s="133">
        <v>0.34922889249929057</v>
      </c>
      <c r="J28" s="133">
        <v>8.9798501313943291E-2</v>
      </c>
      <c r="K28" s="133">
        <v>0.17238805848269223</v>
      </c>
      <c r="L28" s="133">
        <v>3.8840342517794113E-3</v>
      </c>
      <c r="M28" s="133">
        <v>8.3158298450861423E-2</v>
      </c>
    </row>
    <row r="29" spans="1:13" x14ac:dyDescent="0.25">
      <c r="A29" s="149" t="s">
        <v>25</v>
      </c>
      <c r="B29" s="133">
        <v>-0.83783094850671347</v>
      </c>
      <c r="C29" s="133">
        <v>-0.48907567681554909</v>
      </c>
      <c r="D29" s="133">
        <v>0</v>
      </c>
      <c r="E29" s="133">
        <v>0</v>
      </c>
      <c r="F29" s="133">
        <v>-1.7659298440029891E-2</v>
      </c>
      <c r="G29" s="133">
        <v>-7.2374368562455133E-2</v>
      </c>
      <c r="H29" s="133">
        <v>-0.25872160468868088</v>
      </c>
      <c r="I29" s="133">
        <v>0.83783094850669926</v>
      </c>
      <c r="J29" s="133">
        <v>0.88952495647876617</v>
      </c>
      <c r="K29" s="133">
        <v>-2.2083032620784593E-2</v>
      </c>
      <c r="L29" s="133">
        <v>-1.0839793051195423E-2</v>
      </c>
      <c r="M29" s="133">
        <v>-1.8771182300077349E-2</v>
      </c>
    </row>
    <row r="30" spans="1:13" x14ac:dyDescent="0.25">
      <c r="A30" s="149" t="s">
        <v>26</v>
      </c>
      <c r="B30" s="133">
        <v>-1.2611833114050413</v>
      </c>
      <c r="C30" s="133">
        <v>-0.92680306528913547</v>
      </c>
      <c r="D30" s="133">
        <v>0</v>
      </c>
      <c r="E30" s="133">
        <v>0</v>
      </c>
      <c r="F30" s="133">
        <v>2.2957165554597925E-3</v>
      </c>
      <c r="G30" s="133">
        <v>-2.614411852081755E-2</v>
      </c>
      <c r="H30" s="133">
        <v>-0.3105318441505478</v>
      </c>
      <c r="I30" s="133">
        <v>1.2611833114050341</v>
      </c>
      <c r="J30" s="133">
        <v>1.3393713421055011</v>
      </c>
      <c r="K30" s="133">
        <v>-7.3386444422396391E-5</v>
      </c>
      <c r="L30" s="133">
        <v>-9.7296075139405858E-3</v>
      </c>
      <c r="M30" s="133">
        <v>-6.8385036742087735E-2</v>
      </c>
    </row>
    <row r="31" spans="1:13" x14ac:dyDescent="0.25">
      <c r="A31" s="149" t="s">
        <v>27</v>
      </c>
      <c r="B31" s="133">
        <v>2.6693065956500561E-2</v>
      </c>
      <c r="C31" s="133">
        <v>0.37014058357718227</v>
      </c>
      <c r="D31" s="133">
        <v>0</v>
      </c>
      <c r="E31" s="133">
        <v>0</v>
      </c>
      <c r="F31" s="133">
        <v>2.4351643537621648E-2</v>
      </c>
      <c r="G31" s="133">
        <v>-0.11271047972488324</v>
      </c>
      <c r="H31" s="133">
        <v>-0.25508868143342056</v>
      </c>
      <c r="I31" s="133">
        <v>-2.6693065956500561E-2</v>
      </c>
      <c r="J31" s="133">
        <v>0.19371106769607849</v>
      </c>
      <c r="K31" s="133">
        <v>-5.2320323215843345E-2</v>
      </c>
      <c r="L31" s="133">
        <v>3.6613282734059283E-2</v>
      </c>
      <c r="M31" s="133">
        <v>-0.20469709317078344</v>
      </c>
    </row>
    <row r="32" spans="1:13" x14ac:dyDescent="0.25">
      <c r="A32" s="149" t="s">
        <v>28</v>
      </c>
      <c r="B32" s="133">
        <v>0.16818474800899708</v>
      </c>
      <c r="C32" s="133">
        <v>-0.32586065724228774</v>
      </c>
      <c r="D32" s="133">
        <v>0</v>
      </c>
      <c r="E32" s="133">
        <v>0</v>
      </c>
      <c r="F32" s="133">
        <v>0.17134593384657659</v>
      </c>
      <c r="G32" s="133">
        <v>-2.5472037156074601E-2</v>
      </c>
      <c r="H32" s="133">
        <v>0.34817150856078527</v>
      </c>
      <c r="I32" s="133">
        <v>-0.16818474800898819</v>
      </c>
      <c r="J32" s="133">
        <v>-0.39775997019416343</v>
      </c>
      <c r="K32" s="133">
        <v>6.6424442369534376E-2</v>
      </c>
      <c r="L32" s="133">
        <v>0.49178711413838982</v>
      </c>
      <c r="M32" s="133">
        <v>-0.32863633432275918</v>
      </c>
    </row>
    <row r="33" spans="1:13" x14ac:dyDescent="0.25">
      <c r="A33" s="149" t="s">
        <v>29</v>
      </c>
      <c r="B33" s="133">
        <v>1.0460198728277135</v>
      </c>
      <c r="C33" s="133">
        <v>19.419172495153148</v>
      </c>
      <c r="D33" s="133">
        <v>0</v>
      </c>
      <c r="E33" s="133">
        <v>0</v>
      </c>
      <c r="F33" s="133">
        <v>-2.3409692258057113E-2</v>
      </c>
      <c r="G33" s="133">
        <v>-4.0860235392062849E-3</v>
      </c>
      <c r="H33" s="133">
        <v>-18.345656906528156</v>
      </c>
      <c r="I33" s="133">
        <v>-1.0460198728277126</v>
      </c>
      <c r="J33" s="133">
        <v>-6.7053511845327485E-3</v>
      </c>
      <c r="K33" s="133">
        <v>8.1707620423805638E-2</v>
      </c>
      <c r="L33" s="133">
        <v>-0.20707549217362287</v>
      </c>
      <c r="M33" s="133">
        <v>-0.91394664989336416</v>
      </c>
    </row>
    <row r="34" spans="1:13" x14ac:dyDescent="0.25">
      <c r="A34" s="149" t="s">
        <v>30</v>
      </c>
      <c r="B34" s="133">
        <v>-0.65373441919315667</v>
      </c>
      <c r="C34" s="133">
        <v>-1.1141920355434536</v>
      </c>
      <c r="D34" s="133">
        <v>0</v>
      </c>
      <c r="E34" s="133">
        <v>0</v>
      </c>
      <c r="F34" s="133">
        <v>-3.2727827136697529E-2</v>
      </c>
      <c r="G34" s="133">
        <v>2.7268779681444144E-4</v>
      </c>
      <c r="H34" s="133">
        <v>0.49291275569017756</v>
      </c>
      <c r="I34" s="133">
        <v>0.653734419193162</v>
      </c>
      <c r="J34" s="133">
        <v>0.88919519967233995</v>
      </c>
      <c r="K34" s="133">
        <v>1.5568876805719611E-2</v>
      </c>
      <c r="L34" s="133">
        <v>0.13784302756328315</v>
      </c>
      <c r="M34" s="133">
        <v>-0.38887268484818716</v>
      </c>
    </row>
    <row r="35" spans="1:13" x14ac:dyDescent="0.25">
      <c r="A35" s="149" t="s">
        <v>31</v>
      </c>
      <c r="B35" s="133">
        <v>-1.0344738609702944</v>
      </c>
      <c r="C35" s="133">
        <v>-0.59023535511769865</v>
      </c>
      <c r="D35" s="133">
        <v>0</v>
      </c>
      <c r="E35" s="133">
        <v>0</v>
      </c>
      <c r="F35" s="133">
        <v>8.0265651168043295E-3</v>
      </c>
      <c r="G35" s="133">
        <v>6.0186568146491926E-5</v>
      </c>
      <c r="H35" s="133">
        <v>-0.45232525753752206</v>
      </c>
      <c r="I35" s="133">
        <v>1.0344738609702873</v>
      </c>
      <c r="J35" s="133">
        <v>1.0622662173486281</v>
      </c>
      <c r="K35" s="133">
        <v>0.10475289662305354</v>
      </c>
      <c r="L35" s="133">
        <v>-9.1480859345933307E-2</v>
      </c>
      <c r="M35" s="133">
        <v>-4.1064393655459774E-2</v>
      </c>
    </row>
    <row r="36" spans="1:13" x14ac:dyDescent="0.25">
      <c r="A36" s="149" t="s">
        <v>32</v>
      </c>
      <c r="B36" s="133">
        <v>0.31101669671343757</v>
      </c>
      <c r="C36" s="133">
        <v>0.24658147523589946</v>
      </c>
      <c r="D36" s="133">
        <v>0</v>
      </c>
      <c r="E36" s="133">
        <v>0</v>
      </c>
      <c r="F36" s="133">
        <v>5.0967862111921836E-2</v>
      </c>
      <c r="G36" s="133">
        <v>-5.508645293983816E-2</v>
      </c>
      <c r="H36" s="133">
        <v>6.8553812305443884E-2</v>
      </c>
      <c r="I36" s="133">
        <v>-0.31101669671344112</v>
      </c>
      <c r="J36" s="133">
        <v>-4.6981206507052065E-2</v>
      </c>
      <c r="K36" s="133">
        <v>-1.9196416442025632E-2</v>
      </c>
      <c r="L36" s="133">
        <v>-1.8256866935481897E-2</v>
      </c>
      <c r="M36" s="133">
        <v>-0.2265822068288692</v>
      </c>
    </row>
    <row r="37" spans="1:13" x14ac:dyDescent="0.25">
      <c r="A37" s="149" t="s">
        <v>33</v>
      </c>
      <c r="B37" s="133">
        <v>5.9731672232601341E-2</v>
      </c>
      <c r="C37" s="133">
        <v>-0.93070176672359395</v>
      </c>
      <c r="D37" s="133">
        <v>0</v>
      </c>
      <c r="E37" s="133">
        <v>0</v>
      </c>
      <c r="F37" s="133">
        <v>-3.6143924980717612E-2</v>
      </c>
      <c r="G37" s="133">
        <v>-1.2787777560072655E-3</v>
      </c>
      <c r="H37" s="133">
        <v>1.0278561416929142</v>
      </c>
      <c r="I37" s="133">
        <v>-5.9731672232611999E-2</v>
      </c>
      <c r="J37" s="133">
        <v>-5.6271147537621857E-2</v>
      </c>
      <c r="K37" s="133">
        <v>-2.1740452114490938E-5</v>
      </c>
      <c r="L37" s="133">
        <v>9.0786821457777833E-3</v>
      </c>
      <c r="M37" s="133">
        <v>-1.2517466388646703E-2</v>
      </c>
    </row>
    <row r="38" spans="1:13" x14ac:dyDescent="0.25">
      <c r="A38" s="149" t="s">
        <v>34</v>
      </c>
      <c r="B38" s="133">
        <v>0.12723969928204326</v>
      </c>
      <c r="C38" s="133">
        <v>-2.4075647325245129</v>
      </c>
      <c r="D38" s="133">
        <v>0</v>
      </c>
      <c r="E38" s="133">
        <v>0</v>
      </c>
      <c r="F38" s="133">
        <v>5.7408521959012582E-3</v>
      </c>
      <c r="G38" s="133">
        <v>2.0480504163227073</v>
      </c>
      <c r="H38" s="133">
        <v>0.4810131632879493</v>
      </c>
      <c r="I38" s="133">
        <v>-0.12723969928204326</v>
      </c>
      <c r="J38" s="133">
        <v>9.2541372350755324E-2</v>
      </c>
      <c r="K38" s="133">
        <v>-1.3454050241886617E-2</v>
      </c>
      <c r="L38" s="133">
        <v>5.5652963207474482E-2</v>
      </c>
      <c r="M38" s="133">
        <v>-0.26197998459838967</v>
      </c>
    </row>
    <row r="39" spans="1:13" x14ac:dyDescent="0.25">
      <c r="A39" s="149" t="s">
        <v>35</v>
      </c>
      <c r="B39" s="133">
        <v>-4.7386455810040644</v>
      </c>
      <c r="C39" s="133">
        <v>-1.7925202894441767</v>
      </c>
      <c r="D39" s="133">
        <v>0</v>
      </c>
      <c r="E39" s="133">
        <v>0</v>
      </c>
      <c r="F39" s="133">
        <v>3.3284830666887144E-2</v>
      </c>
      <c r="G39" s="133">
        <v>-0.11457747954961822</v>
      </c>
      <c r="H39" s="133">
        <v>-2.8648326426771566</v>
      </c>
      <c r="I39" s="133">
        <v>4.7386455810040644</v>
      </c>
      <c r="J39" s="133">
        <v>4.7642535028936308</v>
      </c>
      <c r="K39" s="133">
        <v>7.0052744550535451E-2</v>
      </c>
      <c r="L39" s="133">
        <v>6.0185287028409751E-2</v>
      </c>
      <c r="M39" s="133">
        <v>-0.15584595346851682</v>
      </c>
    </row>
    <row r="40" spans="1:13" x14ac:dyDescent="0.25">
      <c r="A40" s="149" t="s">
        <v>36</v>
      </c>
      <c r="B40" s="133">
        <v>2.0845622861216384E-2</v>
      </c>
      <c r="C40" s="133">
        <v>-0.8843239383903736</v>
      </c>
      <c r="D40" s="133">
        <v>0</v>
      </c>
      <c r="E40" s="133">
        <v>0</v>
      </c>
      <c r="F40" s="133">
        <v>0.17212847935301756</v>
      </c>
      <c r="G40" s="133">
        <v>-0.42107575416539866</v>
      </c>
      <c r="H40" s="133">
        <v>1.1541168360639684</v>
      </c>
      <c r="I40" s="133">
        <v>-2.0845622861209279E-2</v>
      </c>
      <c r="J40" s="133">
        <v>2.1140073031851614E-2</v>
      </c>
      <c r="K40" s="133">
        <v>-8.4651444174355106E-6</v>
      </c>
      <c r="L40" s="133">
        <v>3.4222998312114505E-2</v>
      </c>
      <c r="M40" s="133">
        <v>-7.6200229060751745E-2</v>
      </c>
    </row>
    <row r="41" spans="1:13" x14ac:dyDescent="0.25">
      <c r="A41" s="149" t="s">
        <v>37</v>
      </c>
      <c r="B41" s="133">
        <v>-2.1947248669167863</v>
      </c>
      <c r="C41" s="133">
        <v>-2.4256657703184956</v>
      </c>
      <c r="D41" s="133">
        <v>0</v>
      </c>
      <c r="E41" s="133">
        <v>0</v>
      </c>
      <c r="F41" s="133">
        <v>5.2249619345907661E-3</v>
      </c>
      <c r="G41" s="133">
        <v>-0.21674798001832674</v>
      </c>
      <c r="H41" s="133">
        <v>0.44246392148545155</v>
      </c>
      <c r="I41" s="133">
        <v>2.1947248669167863</v>
      </c>
      <c r="J41" s="133">
        <v>0.13246686550769837</v>
      </c>
      <c r="K41" s="133">
        <v>2.0154867808014121E-2</v>
      </c>
      <c r="L41" s="133">
        <v>0.75912422127016299</v>
      </c>
      <c r="M41" s="133">
        <v>1.282978912330913</v>
      </c>
    </row>
    <row r="42" spans="1:13" x14ac:dyDescent="0.25">
      <c r="A42" s="149" t="s">
        <v>38</v>
      </c>
      <c r="B42" s="133">
        <v>-5.9117050676594545</v>
      </c>
      <c r="C42" s="133">
        <v>-6.2393987338639363</v>
      </c>
      <c r="D42" s="133">
        <v>0</v>
      </c>
      <c r="E42" s="133">
        <v>0</v>
      </c>
      <c r="F42" s="133">
        <v>0.11930583116933713</v>
      </c>
      <c r="G42" s="133">
        <v>-0.58048073617106133</v>
      </c>
      <c r="H42" s="133">
        <v>0.78886857120620135</v>
      </c>
      <c r="I42" s="133">
        <v>5.9117050676594545</v>
      </c>
      <c r="J42" s="133">
        <v>1.2767053239060548</v>
      </c>
      <c r="K42" s="133">
        <v>-0.15388659864610066</v>
      </c>
      <c r="L42" s="133">
        <v>5.8536887397777182E-2</v>
      </c>
      <c r="M42" s="133">
        <v>4.7303494550017069</v>
      </c>
    </row>
    <row r="43" spans="1:13" x14ac:dyDescent="0.25">
      <c r="A43" s="149" t="s">
        <v>39</v>
      </c>
      <c r="B43" s="133">
        <v>-0.21959064491414892</v>
      </c>
      <c r="C43" s="133">
        <v>-0.58032087435342561</v>
      </c>
      <c r="D43" s="133">
        <v>0</v>
      </c>
      <c r="E43" s="133">
        <v>0</v>
      </c>
      <c r="F43" s="133">
        <v>9.2629907738666528E-2</v>
      </c>
      <c r="G43" s="133">
        <v>-0.67490570161672858</v>
      </c>
      <c r="H43" s="133">
        <v>0.94300602331733785</v>
      </c>
      <c r="I43" s="133">
        <v>0.21959064491414182</v>
      </c>
      <c r="J43" s="133">
        <v>7.0881137438433939E-2</v>
      </c>
      <c r="K43" s="133">
        <v>-1.2169457213145773E-2</v>
      </c>
      <c r="L43" s="133">
        <v>2.2017724138861272E-2</v>
      </c>
      <c r="M43" s="133">
        <v>0.13886124054999627</v>
      </c>
    </row>
    <row r="44" spans="1:13" x14ac:dyDescent="0.25">
      <c r="A44" s="149" t="s">
        <v>40</v>
      </c>
      <c r="B44" s="133">
        <v>0.10163887571026464</v>
      </c>
      <c r="C44" s="133">
        <v>-0.36745086498826396</v>
      </c>
      <c r="D44" s="133">
        <v>0</v>
      </c>
      <c r="E44" s="133">
        <v>0</v>
      </c>
      <c r="F44" s="133">
        <v>6.8733495802082878E-2</v>
      </c>
      <c r="G44" s="133">
        <v>-5.0593355284908714E-2</v>
      </c>
      <c r="H44" s="133">
        <v>0.45094960018134955</v>
      </c>
      <c r="I44" s="133">
        <v>-0.10163887571025754</v>
      </c>
      <c r="J44" s="133">
        <v>-4.7855593676118247E-3</v>
      </c>
      <c r="K44" s="133">
        <v>-2.8012962448093148E-2</v>
      </c>
      <c r="L44" s="133">
        <v>7.3957990974795385E-2</v>
      </c>
      <c r="M44" s="133">
        <v>-0.1427983448693535</v>
      </c>
    </row>
    <row r="45" spans="1:13" x14ac:dyDescent="0.25">
      <c r="A45" s="150" t="s">
        <v>45</v>
      </c>
      <c r="B45" s="135">
        <v>-0.51361524861164298</v>
      </c>
      <c r="C45" s="135">
        <v>-1.0831236041781551</v>
      </c>
      <c r="D45" s="135">
        <v>0</v>
      </c>
      <c r="E45" s="135">
        <v>0</v>
      </c>
      <c r="F45" s="135">
        <v>4.1203555871110353E-2</v>
      </c>
      <c r="G45" s="135">
        <v>0.26183878622295653</v>
      </c>
      <c r="H45" s="135">
        <v>0.26646601347244925</v>
      </c>
      <c r="I45" s="135">
        <v>0.51361524861165719</v>
      </c>
      <c r="J45" s="135">
        <v>0.31402402058494516</v>
      </c>
      <c r="K45" s="135">
        <v>6.9211629371075389E-3</v>
      </c>
      <c r="L45" s="135">
        <v>0.1030480230267663</v>
      </c>
      <c r="M45" s="135">
        <v>8.9622042062829976E-2</v>
      </c>
    </row>
    <row r="46" spans="1:13" x14ac:dyDescent="0.25">
      <c r="A46" s="95" t="s">
        <v>46</v>
      </c>
      <c r="B46" s="137">
        <v>-1.0038686987155572</v>
      </c>
      <c r="C46" s="137">
        <v>-1.6622888942919545</v>
      </c>
      <c r="D46" s="137">
        <v>0</v>
      </c>
      <c r="E46" s="137">
        <v>0</v>
      </c>
      <c r="F46" s="137">
        <v>7.1268897005181131E-2</v>
      </c>
      <c r="G46" s="137">
        <v>-0.34131523773151473</v>
      </c>
      <c r="H46" s="137">
        <v>0.92846653630273934</v>
      </c>
      <c r="I46" s="137">
        <v>1.0038686987155643</v>
      </c>
      <c r="J46" s="137">
        <v>0.13341962125920759</v>
      </c>
      <c r="K46" s="137">
        <v>-1.0447552339901911E-2</v>
      </c>
      <c r="L46" s="137">
        <v>0.26015181407004206</v>
      </c>
      <c r="M46" s="137">
        <v>0.62074481572620854</v>
      </c>
    </row>
    <row r="47" spans="1:13" x14ac:dyDescent="0.25">
      <c r="A47" s="95" t="s">
        <v>47</v>
      </c>
      <c r="B47" s="137">
        <v>-0.48582906801021863</v>
      </c>
      <c r="C47" s="137">
        <v>-0.80350484920679577</v>
      </c>
      <c r="D47" s="137">
        <v>0</v>
      </c>
      <c r="E47" s="137">
        <v>0</v>
      </c>
      <c r="F47" s="137">
        <v>3.375734000859465E-2</v>
      </c>
      <c r="G47" s="137">
        <v>0.18705520171361023</v>
      </c>
      <c r="H47" s="137">
        <v>9.6863239474364704E-2</v>
      </c>
      <c r="I47" s="137">
        <v>0.48582906801024706</v>
      </c>
      <c r="J47" s="137">
        <v>0.46209413906548491</v>
      </c>
      <c r="K47" s="137">
        <v>1.9542449701936082E-2</v>
      </c>
      <c r="L47" s="137">
        <v>7.1980250675887314E-2</v>
      </c>
      <c r="M47" s="137">
        <v>-6.7787771433051702E-2</v>
      </c>
    </row>
    <row r="48" spans="1:13" x14ac:dyDescent="0.25">
      <c r="A48" s="95" t="s">
        <v>48</v>
      </c>
      <c r="B48" s="137">
        <v>-8.0028976808961261E-2</v>
      </c>
      <c r="C48" s="137">
        <v>-1.2287568917478424</v>
      </c>
      <c r="D48" s="137">
        <v>0</v>
      </c>
      <c r="E48" s="137">
        <v>0</v>
      </c>
      <c r="F48" s="137">
        <v>3.1361546984956856E-2</v>
      </c>
      <c r="G48" s="137">
        <v>1.092351863429317</v>
      </c>
      <c r="H48" s="137">
        <v>2.5014504524614622E-2</v>
      </c>
      <c r="I48" s="137">
        <v>8.0028976808979024E-2</v>
      </c>
      <c r="J48" s="137">
        <v>0.11737942433918391</v>
      </c>
      <c r="K48" s="137">
        <v>-7.4267252413159346E-3</v>
      </c>
      <c r="L48" s="137">
        <v>2.0841879597728985E-2</v>
      </c>
      <c r="M48" s="137">
        <v>-5.0765601886631373E-2</v>
      </c>
    </row>
    <row r="49" spans="1:13" x14ac:dyDescent="0.25">
      <c r="A49" s="151" t="s">
        <v>44</v>
      </c>
      <c r="B49" s="140">
        <v>-0.76080535874759647</v>
      </c>
      <c r="C49" s="140">
        <v>-1.9892186542923653</v>
      </c>
      <c r="D49" s="140">
        <v>-1.4111241893288273E-2</v>
      </c>
      <c r="E49" s="140">
        <v>5.0975967018604768E-2</v>
      </c>
      <c r="F49" s="140">
        <v>6.0567375145505142E-2</v>
      </c>
      <c r="G49" s="140">
        <v>-4.9696443146238223E-2</v>
      </c>
      <c r="H49" s="140">
        <v>1.1806776384201765</v>
      </c>
      <c r="I49" s="140">
        <v>0.76079267904613346</v>
      </c>
      <c r="J49" s="140">
        <v>0.42569354746525789</v>
      </c>
      <c r="K49" s="140">
        <v>6.6748566338899806E-2</v>
      </c>
      <c r="L49" s="140">
        <v>3.5434681227618503E-2</v>
      </c>
      <c r="M49" s="140">
        <v>0.23291588401435348</v>
      </c>
    </row>
    <row r="50" spans="1:13" x14ac:dyDescent="0.25">
      <c r="A50" s="155" t="s">
        <v>49</v>
      </c>
    </row>
  </sheetData>
  <mergeCells count="5">
    <mergeCell ref="A2:A4"/>
    <mergeCell ref="B2:M2"/>
    <mergeCell ref="B3:B4"/>
    <mergeCell ref="I3:I4"/>
    <mergeCell ref="J3:M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workbookViewId="0"/>
  </sheetViews>
  <sheetFormatPr defaultRowHeight="12.75" x14ac:dyDescent="0.2"/>
  <cols>
    <col min="1" max="1" width="23.28515625" style="1" customWidth="1"/>
    <col min="2" max="2" width="7.5703125" style="1" customWidth="1"/>
    <col min="3" max="3" width="5.7109375" style="1" bestFit="1" customWidth="1"/>
    <col min="4" max="4" width="7.42578125" style="1" bestFit="1" customWidth="1"/>
    <col min="5" max="5" width="8.7109375" style="1" bestFit="1" customWidth="1"/>
    <col min="6" max="6" width="4.85546875" style="1" bestFit="1" customWidth="1"/>
    <col min="7" max="7" width="8" style="1" bestFit="1" customWidth="1"/>
    <col min="8" max="8" width="6.42578125" style="1" bestFit="1" customWidth="1"/>
    <col min="9" max="9" width="5.28515625" style="1" bestFit="1" customWidth="1"/>
    <col min="10" max="10" width="9.42578125" style="1" bestFit="1" customWidth="1"/>
    <col min="11" max="11" width="6.5703125" style="1" bestFit="1" customWidth="1"/>
    <col min="12" max="12" width="10" style="1" bestFit="1" customWidth="1"/>
    <col min="13" max="13" width="5.140625" style="1" bestFit="1" customWidth="1"/>
    <col min="14" max="15" width="5.28515625" style="1" customWidth="1"/>
    <col min="16" max="16" width="11.85546875" style="1" bestFit="1" customWidth="1"/>
    <col min="17" max="17" width="9.5703125" style="1" bestFit="1" customWidth="1"/>
    <col min="18" max="18" width="7.140625" style="1" bestFit="1" customWidth="1"/>
    <col min="19" max="19" width="8.28515625" style="1" bestFit="1" customWidth="1"/>
    <col min="20" max="20" width="11" style="1" bestFit="1" customWidth="1"/>
    <col min="21" max="21" width="8.28515625" style="1" customWidth="1"/>
    <col min="22" max="22" width="15.7109375" style="1" customWidth="1"/>
    <col min="23" max="16384" width="9.140625" style="1"/>
  </cols>
  <sheetData>
    <row r="1" spans="1:27" x14ac:dyDescent="0.2">
      <c r="A1" s="159" t="s">
        <v>524</v>
      </c>
    </row>
    <row r="2" spans="1:27" ht="76.5" x14ac:dyDescent="0.2">
      <c r="A2" s="4" t="s">
        <v>58</v>
      </c>
      <c r="B2" s="5" t="s">
        <v>290</v>
      </c>
      <c r="C2" s="5" t="s">
        <v>291</v>
      </c>
      <c r="D2" s="5" t="s">
        <v>292</v>
      </c>
      <c r="E2" s="5" t="s">
        <v>293</v>
      </c>
      <c r="F2" s="5" t="s">
        <v>294</v>
      </c>
      <c r="G2" s="5" t="s">
        <v>295</v>
      </c>
      <c r="H2" s="5" t="s">
        <v>296</v>
      </c>
      <c r="I2" s="5" t="s">
        <v>297</v>
      </c>
      <c r="J2" s="5" t="s">
        <v>298</v>
      </c>
      <c r="K2" s="5" t="s">
        <v>299</v>
      </c>
      <c r="L2" s="5" t="s">
        <v>300</v>
      </c>
      <c r="M2" s="5" t="s">
        <v>301</v>
      </c>
      <c r="N2" s="5" t="s">
        <v>302</v>
      </c>
      <c r="O2" s="5" t="s">
        <v>303</v>
      </c>
      <c r="P2" s="5" t="s">
        <v>304</v>
      </c>
      <c r="Q2" s="5" t="s">
        <v>305</v>
      </c>
      <c r="R2" s="5" t="s">
        <v>306</v>
      </c>
      <c r="S2" s="5" t="s">
        <v>307</v>
      </c>
      <c r="T2" s="5" t="s">
        <v>308</v>
      </c>
      <c r="U2" s="5" t="s">
        <v>309</v>
      </c>
      <c r="V2" s="5" t="s">
        <v>310</v>
      </c>
      <c r="AA2" s="1" t="s">
        <v>311</v>
      </c>
    </row>
    <row r="3" spans="1:27" ht="25.5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56" t="s">
        <v>312</v>
      </c>
    </row>
    <row r="4" spans="1:27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>
        <v>2</v>
      </c>
      <c r="Q4" s="3">
        <v>1</v>
      </c>
      <c r="R4" s="3"/>
      <c r="S4" s="3"/>
      <c r="T4" s="3"/>
      <c r="U4" s="3">
        <v>1</v>
      </c>
      <c r="V4" s="156"/>
    </row>
    <row r="5" spans="1:27" ht="25.5" x14ac:dyDescent="0.2">
      <c r="A5" s="3" t="s">
        <v>3</v>
      </c>
      <c r="B5" s="3"/>
      <c r="C5" s="3">
        <v>1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>
        <v>1</v>
      </c>
      <c r="Q5" s="3">
        <v>1</v>
      </c>
      <c r="R5" s="3"/>
      <c r="S5" s="3"/>
      <c r="T5" s="3"/>
      <c r="U5" s="3"/>
      <c r="V5" s="156" t="s">
        <v>313</v>
      </c>
    </row>
    <row r="6" spans="1:27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>
        <v>1</v>
      </c>
      <c r="Q6" s="3">
        <v>1</v>
      </c>
      <c r="R6" s="3"/>
      <c r="S6" s="3"/>
      <c r="T6" s="3"/>
      <c r="U6" s="3"/>
      <c r="V6" s="156"/>
    </row>
    <row r="7" spans="1:27" x14ac:dyDescent="0.2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>
        <v>1</v>
      </c>
      <c r="Q7" s="3"/>
      <c r="R7" s="3"/>
      <c r="S7" s="3"/>
      <c r="T7" s="3"/>
      <c r="U7" s="3"/>
      <c r="V7" s="156"/>
    </row>
    <row r="8" spans="1:27" ht="102" x14ac:dyDescent="0.2">
      <c r="A8" s="3" t="s">
        <v>6</v>
      </c>
      <c r="B8" s="3">
        <v>1</v>
      </c>
      <c r="C8" s="3">
        <v>1</v>
      </c>
      <c r="D8" s="3"/>
      <c r="E8" s="3"/>
      <c r="F8" s="3"/>
      <c r="G8" s="3">
        <v>1</v>
      </c>
      <c r="H8" s="3">
        <v>1</v>
      </c>
      <c r="I8" s="3"/>
      <c r="J8" s="3"/>
      <c r="K8" s="3"/>
      <c r="L8" s="3"/>
      <c r="M8" s="3"/>
      <c r="N8" s="3">
        <v>1</v>
      </c>
      <c r="O8" s="3"/>
      <c r="P8" s="3">
        <v>1</v>
      </c>
      <c r="Q8" s="3"/>
      <c r="R8" s="3">
        <v>1</v>
      </c>
      <c r="S8" s="3"/>
      <c r="T8" s="3"/>
      <c r="U8" s="3"/>
      <c r="V8" s="156" t="s">
        <v>314</v>
      </c>
    </row>
    <row r="9" spans="1:27" x14ac:dyDescent="0.2">
      <c r="A9" s="3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>
        <v>1</v>
      </c>
      <c r="Q9" s="3">
        <v>1</v>
      </c>
      <c r="R9" s="3"/>
      <c r="S9" s="3"/>
      <c r="T9" s="3"/>
      <c r="U9" s="3"/>
      <c r="V9" s="156"/>
    </row>
    <row r="10" spans="1:27" x14ac:dyDescent="0.2">
      <c r="A10" s="3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>
        <v>3</v>
      </c>
      <c r="Q10" s="3">
        <v>1</v>
      </c>
      <c r="R10" s="3"/>
      <c r="S10" s="3"/>
      <c r="T10" s="3"/>
      <c r="U10" s="3"/>
      <c r="V10" s="156"/>
    </row>
    <row r="11" spans="1:27" x14ac:dyDescent="0.2">
      <c r="A11" s="3" t="s">
        <v>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>
        <v>5</v>
      </c>
      <c r="Q11" s="3"/>
      <c r="R11" s="3"/>
      <c r="S11" s="3"/>
      <c r="T11" s="3"/>
      <c r="U11" s="3"/>
      <c r="V11" s="156"/>
    </row>
    <row r="12" spans="1:27" x14ac:dyDescent="0.2">
      <c r="A12" s="3" t="s">
        <v>10</v>
      </c>
      <c r="B12" s="3">
        <v>1</v>
      </c>
      <c r="C12" s="3">
        <v>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>
        <v>1</v>
      </c>
      <c r="Q12" s="3">
        <v>1</v>
      </c>
      <c r="R12" s="3"/>
      <c r="S12" s="3"/>
      <c r="T12" s="3"/>
      <c r="U12" s="3"/>
      <c r="V12" s="156"/>
    </row>
    <row r="13" spans="1:27" x14ac:dyDescent="0.2">
      <c r="A13" s="3" t="s">
        <v>11</v>
      </c>
      <c r="B13" s="3">
        <v>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>
        <v>1</v>
      </c>
      <c r="Q13" s="3"/>
      <c r="R13" s="3"/>
      <c r="S13" s="3"/>
      <c r="T13" s="3"/>
      <c r="U13" s="3"/>
      <c r="V13" s="156"/>
    </row>
    <row r="14" spans="1:27" x14ac:dyDescent="0.2">
      <c r="A14" s="3" t="s">
        <v>12</v>
      </c>
      <c r="B14" s="3"/>
      <c r="C14" s="3">
        <v>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>
        <v>1</v>
      </c>
      <c r="Q14" s="3">
        <v>1</v>
      </c>
      <c r="R14" s="3"/>
      <c r="S14" s="3"/>
      <c r="T14" s="3"/>
      <c r="U14" s="3"/>
      <c r="V14" s="156"/>
    </row>
    <row r="15" spans="1:27" x14ac:dyDescent="0.2">
      <c r="A15" s="3" t="s">
        <v>13</v>
      </c>
      <c r="B15" s="3">
        <v>1</v>
      </c>
      <c r="C15" s="3">
        <v>1</v>
      </c>
      <c r="D15" s="3"/>
      <c r="E15" s="3"/>
      <c r="F15" s="3">
        <v>1</v>
      </c>
      <c r="G15" s="3"/>
      <c r="H15" s="3"/>
      <c r="I15" s="3"/>
      <c r="J15" s="3"/>
      <c r="K15" s="3"/>
      <c r="L15" s="3"/>
      <c r="M15" s="3"/>
      <c r="N15" s="3"/>
      <c r="O15" s="3"/>
      <c r="P15" s="3">
        <v>1</v>
      </c>
      <c r="Q15" s="3"/>
      <c r="R15" s="3"/>
      <c r="S15" s="3"/>
      <c r="T15" s="3"/>
      <c r="U15" s="3"/>
      <c r="V15" s="156" t="s">
        <v>315</v>
      </c>
    </row>
    <row r="16" spans="1:27" x14ac:dyDescent="0.2">
      <c r="A16" s="3" t="s">
        <v>14</v>
      </c>
      <c r="B16" s="3">
        <v>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>
        <v>1</v>
      </c>
      <c r="Q16" s="3">
        <v>1</v>
      </c>
      <c r="R16" s="3"/>
      <c r="S16" s="3"/>
      <c r="T16" s="3"/>
      <c r="U16" s="3"/>
      <c r="V16" s="156" t="s">
        <v>316</v>
      </c>
    </row>
    <row r="17" spans="1:22" x14ac:dyDescent="0.2">
      <c r="A17" s="3" t="s">
        <v>15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>
        <v>1</v>
      </c>
      <c r="Q17" s="3"/>
      <c r="R17" s="3"/>
      <c r="S17" s="3"/>
      <c r="T17" s="3"/>
      <c r="U17" s="3"/>
      <c r="V17" s="156"/>
    </row>
    <row r="18" spans="1:22" ht="25.5" x14ac:dyDescent="0.2">
      <c r="A18" s="3" t="s">
        <v>16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>
        <v>1</v>
      </c>
      <c r="Q18" s="3"/>
      <c r="R18" s="3"/>
      <c r="S18" s="3"/>
      <c r="T18" s="3"/>
      <c r="U18" s="3"/>
      <c r="V18" s="156" t="s">
        <v>317</v>
      </c>
    </row>
    <row r="19" spans="1:22" x14ac:dyDescent="0.2">
      <c r="A19" s="3" t="s">
        <v>17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>
        <v>4</v>
      </c>
      <c r="Q19" s="3">
        <v>1</v>
      </c>
      <c r="R19" s="3"/>
      <c r="S19" s="3"/>
      <c r="T19" s="3"/>
      <c r="U19" s="3"/>
      <c r="V19" s="156"/>
    </row>
    <row r="20" spans="1:22" x14ac:dyDescent="0.2">
      <c r="A20" s="3" t="s">
        <v>18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v>1</v>
      </c>
      <c r="Q20" s="3"/>
      <c r="R20" s="3"/>
      <c r="S20" s="3"/>
      <c r="T20" s="3"/>
      <c r="U20" s="3"/>
      <c r="V20" s="156"/>
    </row>
    <row r="21" spans="1:22" x14ac:dyDescent="0.2">
      <c r="A21" s="3" t="s">
        <v>19</v>
      </c>
      <c r="B21" s="3">
        <v>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>
        <v>1</v>
      </c>
      <c r="Q21" s="3">
        <v>1</v>
      </c>
      <c r="R21" s="3"/>
      <c r="S21" s="3"/>
      <c r="T21" s="3"/>
      <c r="U21" s="3"/>
      <c r="V21" s="156"/>
    </row>
    <row r="22" spans="1:22" x14ac:dyDescent="0.2">
      <c r="A22" s="3" t="s">
        <v>20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3</v>
      </c>
      <c r="Q22" s="3">
        <v>1</v>
      </c>
      <c r="R22" s="3"/>
      <c r="S22" s="3"/>
      <c r="T22" s="3">
        <v>1</v>
      </c>
      <c r="U22" s="3"/>
      <c r="V22" s="156"/>
    </row>
    <row r="23" spans="1:22" x14ac:dyDescent="0.2">
      <c r="A23" s="3" t="s">
        <v>21</v>
      </c>
      <c r="B23" s="3">
        <v>1</v>
      </c>
      <c r="C23" s="3"/>
      <c r="D23" s="3"/>
      <c r="E23" s="3"/>
      <c r="F23" s="3">
        <v>1</v>
      </c>
      <c r="G23" s="3"/>
      <c r="H23" s="3"/>
      <c r="I23" s="3"/>
      <c r="J23" s="3"/>
      <c r="K23" s="3"/>
      <c r="L23" s="3"/>
      <c r="M23" s="3"/>
      <c r="N23" s="3"/>
      <c r="O23" s="3"/>
      <c r="P23" s="3">
        <v>4</v>
      </c>
      <c r="Q23" s="3">
        <v>1</v>
      </c>
      <c r="R23" s="3"/>
      <c r="S23" s="3"/>
      <c r="T23" s="3"/>
      <c r="U23" s="3"/>
      <c r="V23" s="156"/>
    </row>
    <row r="24" spans="1:22" x14ac:dyDescent="0.2">
      <c r="A24" s="3" t="s">
        <v>22</v>
      </c>
      <c r="B24" s="3">
        <v>1</v>
      </c>
      <c r="C24" s="3">
        <v>1</v>
      </c>
      <c r="D24" s="3">
        <v>2</v>
      </c>
      <c r="E24" s="3"/>
      <c r="F24" s="3">
        <v>1</v>
      </c>
      <c r="G24" s="3">
        <v>1</v>
      </c>
      <c r="H24" s="3"/>
      <c r="I24" s="3"/>
      <c r="J24" s="3"/>
      <c r="K24" s="3"/>
      <c r="L24" s="3">
        <v>1</v>
      </c>
      <c r="M24" s="3"/>
      <c r="N24" s="3">
        <v>1</v>
      </c>
      <c r="O24" s="3"/>
      <c r="P24" s="3">
        <v>4</v>
      </c>
      <c r="Q24" s="3"/>
      <c r="R24" s="3">
        <v>2</v>
      </c>
      <c r="S24" s="3">
        <v>1</v>
      </c>
      <c r="T24" s="3">
        <v>3</v>
      </c>
      <c r="U24" s="3"/>
      <c r="V24" s="156"/>
    </row>
    <row r="25" spans="1:22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>
        <v>1</v>
      </c>
      <c r="J25" s="3"/>
      <c r="K25" s="3"/>
      <c r="L25" s="3"/>
      <c r="M25" s="3"/>
      <c r="N25" s="3"/>
      <c r="O25" s="3"/>
      <c r="P25" s="3">
        <v>2</v>
      </c>
      <c r="Q25" s="3"/>
      <c r="R25" s="3"/>
      <c r="S25" s="3"/>
      <c r="T25" s="3"/>
      <c r="U25" s="3"/>
      <c r="V25" s="156"/>
    </row>
    <row r="26" spans="1:22" x14ac:dyDescent="0.2">
      <c r="A26" s="3" t="s">
        <v>25</v>
      </c>
      <c r="B26" s="3"/>
      <c r="C26" s="3">
        <v>1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>
        <v>1</v>
      </c>
      <c r="Q26" s="3">
        <v>1</v>
      </c>
      <c r="R26" s="3"/>
      <c r="S26" s="3"/>
      <c r="T26" s="3"/>
      <c r="U26" s="3"/>
      <c r="V26" s="156"/>
    </row>
    <row r="27" spans="1:22" x14ac:dyDescent="0.2">
      <c r="A27" s="3" t="s">
        <v>26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56"/>
    </row>
    <row r="28" spans="1:22" x14ac:dyDescent="0.2">
      <c r="A28" s="3" t="s">
        <v>27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>
        <v>1</v>
      </c>
      <c r="Q28" s="3"/>
      <c r="R28" s="3"/>
      <c r="S28" s="3">
        <v>1</v>
      </c>
      <c r="T28" s="3">
        <v>1</v>
      </c>
      <c r="U28" s="3"/>
      <c r="V28" s="156"/>
    </row>
    <row r="29" spans="1:22" x14ac:dyDescent="0.2">
      <c r="A29" s="3" t="s">
        <v>28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>
        <v>1</v>
      </c>
      <c r="Q29" s="3">
        <v>1</v>
      </c>
      <c r="R29" s="3"/>
      <c r="S29" s="3"/>
      <c r="T29" s="3"/>
      <c r="U29" s="3"/>
      <c r="V29" s="156"/>
    </row>
    <row r="30" spans="1:22" x14ac:dyDescent="0.2">
      <c r="A30" s="3" t="s">
        <v>29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>
        <v>1</v>
      </c>
      <c r="Q30" s="3">
        <v>1</v>
      </c>
      <c r="R30" s="3"/>
      <c r="S30" s="3"/>
      <c r="T30" s="3"/>
      <c r="U30" s="3"/>
      <c r="V30" s="156"/>
    </row>
    <row r="31" spans="1:22" x14ac:dyDescent="0.2">
      <c r="A31" s="3" t="s">
        <v>30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>
        <v>1</v>
      </c>
      <c r="R31" s="3"/>
      <c r="S31" s="3"/>
      <c r="T31" s="3"/>
      <c r="U31" s="3">
        <v>1</v>
      </c>
      <c r="V31" s="156"/>
    </row>
    <row r="32" spans="1:22" x14ac:dyDescent="0.2">
      <c r="A32" s="3" t="s">
        <v>31</v>
      </c>
      <c r="B32" s="3"/>
      <c r="C32" s="3"/>
      <c r="D32" s="3"/>
      <c r="E32" s="3"/>
      <c r="F32" s="3">
        <v>1</v>
      </c>
      <c r="G32" s="3"/>
      <c r="H32" s="3"/>
      <c r="I32" s="3"/>
      <c r="J32" s="3"/>
      <c r="K32" s="3"/>
      <c r="L32" s="3"/>
      <c r="M32" s="3"/>
      <c r="N32" s="3"/>
      <c r="O32" s="3"/>
      <c r="P32" s="3">
        <v>1</v>
      </c>
      <c r="Q32" s="3"/>
      <c r="R32" s="3"/>
      <c r="S32" s="3"/>
      <c r="T32" s="3"/>
      <c r="U32" s="3"/>
      <c r="V32" s="156"/>
    </row>
    <row r="33" spans="1:22" x14ac:dyDescent="0.2">
      <c r="A33" s="3" t="s">
        <v>32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>
        <v>3</v>
      </c>
      <c r="Q33" s="3"/>
      <c r="R33" s="3"/>
      <c r="S33" s="3"/>
      <c r="T33" s="3">
        <v>1</v>
      </c>
      <c r="U33" s="3"/>
      <c r="V33" s="156"/>
    </row>
    <row r="34" spans="1:22" x14ac:dyDescent="0.2">
      <c r="A34" s="3" t="s">
        <v>33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>
        <v>1</v>
      </c>
      <c r="Q34" s="3"/>
      <c r="R34" s="3"/>
      <c r="S34" s="3"/>
      <c r="T34" s="3"/>
      <c r="U34" s="3"/>
      <c r="V34" s="156"/>
    </row>
    <row r="35" spans="1:22" ht="38.25" x14ac:dyDescent="0.2">
      <c r="A35" s="3" t="s">
        <v>34</v>
      </c>
      <c r="B35" s="3">
        <v>1</v>
      </c>
      <c r="C35" s="3">
        <v>1</v>
      </c>
      <c r="D35" s="3"/>
      <c r="E35" s="3"/>
      <c r="F35" s="3">
        <v>1</v>
      </c>
      <c r="G35" s="3"/>
      <c r="H35" s="3">
        <v>1</v>
      </c>
      <c r="I35" s="3">
        <v>1</v>
      </c>
      <c r="J35" s="3"/>
      <c r="K35" s="3"/>
      <c r="L35" s="3"/>
      <c r="M35" s="3"/>
      <c r="N35" s="3">
        <v>1</v>
      </c>
      <c r="O35" s="3"/>
      <c r="P35" s="3">
        <v>1</v>
      </c>
      <c r="Q35" s="3">
        <v>1</v>
      </c>
      <c r="R35" s="3">
        <v>1</v>
      </c>
      <c r="S35" s="3">
        <v>1</v>
      </c>
      <c r="T35" s="3"/>
      <c r="U35" s="3">
        <v>1</v>
      </c>
      <c r="V35" s="156" t="s">
        <v>318</v>
      </c>
    </row>
    <row r="36" spans="1:22" x14ac:dyDescent="0.2">
      <c r="A36" s="3" t="s">
        <v>36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>
        <v>1</v>
      </c>
      <c r="Q36" s="3"/>
      <c r="R36" s="3"/>
      <c r="S36" s="3"/>
      <c r="T36" s="3"/>
      <c r="U36" s="3"/>
      <c r="V36" s="156"/>
    </row>
    <row r="37" spans="1:22" ht="38.25" x14ac:dyDescent="0.2">
      <c r="A37" s="3" t="s">
        <v>37</v>
      </c>
      <c r="B37" s="3">
        <v>3</v>
      </c>
      <c r="C37" s="3">
        <v>1</v>
      </c>
      <c r="D37" s="3">
        <v>1</v>
      </c>
      <c r="E37" s="3">
        <v>1</v>
      </c>
      <c r="F37" s="3">
        <v>1</v>
      </c>
      <c r="G37" s="3"/>
      <c r="H37" s="3">
        <v>2</v>
      </c>
      <c r="I37" s="3">
        <v>1</v>
      </c>
      <c r="J37" s="3">
        <v>2</v>
      </c>
      <c r="K37" s="3">
        <v>1</v>
      </c>
      <c r="L37" s="3">
        <v>1</v>
      </c>
      <c r="M37" s="3"/>
      <c r="N37" s="3"/>
      <c r="O37" s="3"/>
      <c r="P37" s="3">
        <v>3</v>
      </c>
      <c r="Q37" s="3">
        <v>2</v>
      </c>
      <c r="R37" s="3">
        <v>2</v>
      </c>
      <c r="S37" s="3">
        <v>1</v>
      </c>
      <c r="T37" s="3">
        <v>1</v>
      </c>
      <c r="U37" s="3">
        <v>1</v>
      </c>
      <c r="V37" s="156" t="s">
        <v>319</v>
      </c>
    </row>
    <row r="38" spans="1:22" ht="25.5" x14ac:dyDescent="0.2">
      <c r="A38" s="3" t="s">
        <v>39</v>
      </c>
      <c r="B38" s="3">
        <v>1</v>
      </c>
      <c r="C38" s="3"/>
      <c r="D38" s="3"/>
      <c r="E38" s="3"/>
      <c r="F38" s="3"/>
      <c r="G38" s="3"/>
      <c r="H38" s="3"/>
      <c r="I38" s="3"/>
      <c r="J38" s="3">
        <v>1</v>
      </c>
      <c r="K38" s="3"/>
      <c r="L38" s="3"/>
      <c r="M38" s="3"/>
      <c r="N38" s="3"/>
      <c r="O38" s="3"/>
      <c r="P38" s="3">
        <v>1</v>
      </c>
      <c r="Q38" s="3">
        <v>1</v>
      </c>
      <c r="R38" s="3"/>
      <c r="S38" s="3"/>
      <c r="T38" s="3">
        <v>1</v>
      </c>
      <c r="U38" s="3"/>
      <c r="V38" s="156" t="s">
        <v>320</v>
      </c>
    </row>
    <row r="39" spans="1:22" x14ac:dyDescent="0.2">
      <c r="A39" s="157" t="s">
        <v>68</v>
      </c>
      <c r="B39" s="157">
        <v>13</v>
      </c>
      <c r="C39" s="157">
        <v>9</v>
      </c>
      <c r="D39" s="157">
        <v>3</v>
      </c>
      <c r="E39" s="157">
        <v>1</v>
      </c>
      <c r="F39" s="157">
        <v>6</v>
      </c>
      <c r="G39" s="157">
        <v>2</v>
      </c>
      <c r="H39" s="157">
        <v>4</v>
      </c>
      <c r="I39" s="157">
        <v>3</v>
      </c>
      <c r="J39" s="157">
        <v>3</v>
      </c>
      <c r="K39" s="157">
        <v>1</v>
      </c>
      <c r="L39" s="157">
        <v>2</v>
      </c>
      <c r="M39" s="157"/>
      <c r="N39" s="157">
        <v>3</v>
      </c>
      <c r="O39" s="157"/>
      <c r="P39" s="157">
        <v>56</v>
      </c>
      <c r="Q39" s="157">
        <v>20</v>
      </c>
      <c r="R39" s="157">
        <v>6</v>
      </c>
      <c r="S39" s="157">
        <v>4</v>
      </c>
      <c r="T39" s="157">
        <v>8</v>
      </c>
      <c r="U39" s="157">
        <v>4</v>
      </c>
      <c r="V39" s="157"/>
    </row>
    <row r="40" spans="1:22" x14ac:dyDescent="0.2">
      <c r="A40" s="3" t="s">
        <v>321</v>
      </c>
      <c r="B40" s="3">
        <v>11</v>
      </c>
      <c r="C40" s="3">
        <v>9</v>
      </c>
      <c r="D40" s="3">
        <v>2</v>
      </c>
      <c r="E40" s="3">
        <v>1</v>
      </c>
      <c r="F40" s="3">
        <v>6</v>
      </c>
      <c r="G40" s="3">
        <v>2</v>
      </c>
      <c r="H40" s="3">
        <v>3</v>
      </c>
      <c r="I40" s="3">
        <v>3</v>
      </c>
      <c r="J40" s="3">
        <v>2</v>
      </c>
      <c r="K40" s="3">
        <v>1</v>
      </c>
      <c r="L40" s="3">
        <v>2</v>
      </c>
      <c r="M40" s="3"/>
      <c r="N40" s="3">
        <v>3</v>
      </c>
      <c r="O40" s="3"/>
      <c r="P40" s="3">
        <v>33</v>
      </c>
      <c r="Q40" s="3">
        <v>19</v>
      </c>
      <c r="R40" s="3">
        <v>4</v>
      </c>
      <c r="S40" s="3">
        <v>4</v>
      </c>
      <c r="T40" s="3">
        <v>6</v>
      </c>
      <c r="U40" s="3">
        <v>4</v>
      </c>
      <c r="V40" s="3"/>
    </row>
    <row r="41" spans="1:22" x14ac:dyDescent="0.2">
      <c r="A41" s="158" t="s">
        <v>322</v>
      </c>
    </row>
    <row r="42" spans="1:22" x14ac:dyDescent="0.2">
      <c r="A42" s="1" t="s">
        <v>323</v>
      </c>
    </row>
    <row r="43" spans="1:22" x14ac:dyDescent="0.2">
      <c r="A43" s="1" t="s">
        <v>324</v>
      </c>
    </row>
    <row r="44" spans="1:22" x14ac:dyDescent="0.2">
      <c r="A44" s="1" t="s">
        <v>325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/>
  </sheetViews>
  <sheetFormatPr defaultRowHeight="12.75" x14ac:dyDescent="0.2"/>
  <cols>
    <col min="1" max="1" width="17.85546875" style="1" bestFit="1" customWidth="1"/>
    <col min="2" max="3" width="9.140625" style="1"/>
    <col min="4" max="4" width="11" style="1" customWidth="1"/>
    <col min="5" max="5" width="16" style="1" customWidth="1"/>
    <col min="6" max="6" width="9.140625" style="1"/>
    <col min="7" max="7" width="14" style="1" customWidth="1"/>
    <col min="8" max="8" width="10.7109375" style="1" customWidth="1"/>
    <col min="9" max="16384" width="9.140625" style="1"/>
  </cols>
  <sheetData>
    <row r="1" spans="1:12" x14ac:dyDescent="0.2">
      <c r="A1" s="159" t="s">
        <v>525</v>
      </c>
    </row>
    <row r="2" spans="1:12" ht="76.5" x14ac:dyDescent="0.2">
      <c r="A2" s="4" t="s">
        <v>58</v>
      </c>
      <c r="B2" s="5" t="s">
        <v>326</v>
      </c>
      <c r="C2" s="5" t="s">
        <v>327</v>
      </c>
      <c r="D2" s="5" t="s">
        <v>328</v>
      </c>
      <c r="E2" s="5" t="s">
        <v>329</v>
      </c>
      <c r="F2" s="5" t="s">
        <v>330</v>
      </c>
      <c r="G2" s="5" t="s">
        <v>331</v>
      </c>
      <c r="H2" s="5" t="s">
        <v>332</v>
      </c>
      <c r="I2" s="5" t="s">
        <v>65</v>
      </c>
      <c r="J2" s="5" t="s">
        <v>333</v>
      </c>
      <c r="K2" s="5" t="s">
        <v>334</v>
      </c>
      <c r="L2" s="5" t="s">
        <v>335</v>
      </c>
    </row>
    <row r="3" spans="1:12" x14ac:dyDescent="0.2">
      <c r="A3" s="3" t="s">
        <v>1</v>
      </c>
      <c r="B3" s="3"/>
      <c r="C3" s="3"/>
      <c r="D3" s="3">
        <v>1</v>
      </c>
      <c r="E3" s="3"/>
      <c r="F3" s="3"/>
      <c r="G3" s="3"/>
      <c r="H3" s="3"/>
      <c r="I3" s="3"/>
      <c r="J3" s="3"/>
      <c r="K3" s="3"/>
      <c r="L3" s="3"/>
    </row>
    <row r="4" spans="1:12" x14ac:dyDescent="0.2">
      <c r="A4" s="3" t="s">
        <v>2</v>
      </c>
      <c r="B4" s="3"/>
      <c r="C4" s="3"/>
      <c r="D4" s="3"/>
      <c r="E4" s="3"/>
      <c r="F4" s="3"/>
      <c r="G4" s="3"/>
      <c r="H4" s="3">
        <v>1</v>
      </c>
      <c r="I4" s="3">
        <v>1</v>
      </c>
      <c r="J4" s="3"/>
      <c r="K4" s="3"/>
      <c r="L4" s="3"/>
    </row>
    <row r="5" spans="1:12" x14ac:dyDescent="0.2">
      <c r="A5" s="3" t="s">
        <v>3</v>
      </c>
      <c r="B5" s="3"/>
      <c r="C5" s="3"/>
      <c r="D5" s="3"/>
      <c r="E5" s="3"/>
      <c r="F5" s="3"/>
      <c r="G5" s="3"/>
      <c r="H5" s="3">
        <v>1</v>
      </c>
      <c r="I5" s="3"/>
      <c r="J5" s="3"/>
      <c r="K5" s="3"/>
      <c r="L5" s="3"/>
    </row>
    <row r="6" spans="1:12" x14ac:dyDescent="0.2">
      <c r="A6" s="3" t="s">
        <v>4</v>
      </c>
      <c r="B6" s="3">
        <v>1</v>
      </c>
      <c r="C6" s="3"/>
      <c r="D6" s="3">
        <v>1</v>
      </c>
      <c r="E6" s="3"/>
      <c r="F6" s="3">
        <v>1</v>
      </c>
      <c r="G6" s="3"/>
      <c r="H6" s="3">
        <v>1</v>
      </c>
      <c r="I6" s="3">
        <v>1</v>
      </c>
      <c r="J6" s="3"/>
      <c r="K6" s="3"/>
      <c r="L6" s="3"/>
    </row>
    <row r="7" spans="1:12" x14ac:dyDescent="0.2">
      <c r="A7" s="3" t="s">
        <v>5</v>
      </c>
      <c r="B7" s="3">
        <v>1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x14ac:dyDescent="0.2">
      <c r="A8" s="3" t="s">
        <v>6</v>
      </c>
      <c r="B8" s="3">
        <v>1</v>
      </c>
      <c r="C8" s="3"/>
      <c r="D8" s="3">
        <v>1</v>
      </c>
      <c r="E8" s="3"/>
      <c r="F8" s="3"/>
      <c r="G8" s="3"/>
      <c r="H8" s="3">
        <v>1</v>
      </c>
      <c r="I8" s="3">
        <v>3</v>
      </c>
      <c r="J8" s="3"/>
      <c r="K8" s="3"/>
      <c r="L8" s="3"/>
    </row>
    <row r="9" spans="1:12" x14ac:dyDescent="0.2">
      <c r="A9" s="3" t="s">
        <v>7</v>
      </c>
      <c r="B9" s="3">
        <v>1</v>
      </c>
      <c r="C9" s="3"/>
      <c r="D9" s="3"/>
      <c r="E9" s="3"/>
      <c r="F9" s="3"/>
      <c r="G9" s="3"/>
      <c r="H9" s="3">
        <v>2</v>
      </c>
      <c r="I9" s="3"/>
      <c r="J9" s="3"/>
      <c r="K9" s="3"/>
      <c r="L9" s="3"/>
    </row>
    <row r="10" spans="1:12" x14ac:dyDescent="0.2">
      <c r="A10" s="3" t="s">
        <v>8</v>
      </c>
      <c r="B10" s="3">
        <v>2</v>
      </c>
      <c r="C10" s="3"/>
      <c r="D10" s="3">
        <v>1</v>
      </c>
      <c r="E10" s="3">
        <v>1</v>
      </c>
      <c r="F10" s="3">
        <v>1</v>
      </c>
      <c r="G10" s="3">
        <v>2</v>
      </c>
      <c r="H10" s="3">
        <v>1</v>
      </c>
      <c r="I10" s="3">
        <v>1</v>
      </c>
      <c r="J10" s="3"/>
      <c r="K10" s="3"/>
      <c r="L10" s="3"/>
    </row>
    <row r="11" spans="1:12" x14ac:dyDescent="0.2">
      <c r="A11" s="3" t="s">
        <v>9</v>
      </c>
      <c r="B11" s="3">
        <v>2</v>
      </c>
      <c r="C11" s="3"/>
      <c r="D11" s="3">
        <v>1</v>
      </c>
      <c r="E11" s="3"/>
      <c r="F11" s="3">
        <v>1</v>
      </c>
      <c r="G11" s="3"/>
      <c r="H11" s="3"/>
      <c r="I11" s="3">
        <v>1</v>
      </c>
      <c r="J11" s="3"/>
      <c r="K11" s="3"/>
      <c r="L11" s="3"/>
    </row>
    <row r="12" spans="1:12" x14ac:dyDescent="0.2">
      <c r="A12" s="3" t="s">
        <v>10</v>
      </c>
      <c r="B12" s="3">
        <v>1</v>
      </c>
      <c r="C12" s="3"/>
      <c r="D12" s="3">
        <v>1</v>
      </c>
      <c r="E12" s="3"/>
      <c r="F12" s="3">
        <v>1</v>
      </c>
      <c r="G12" s="3"/>
      <c r="H12" s="3"/>
      <c r="I12" s="3">
        <v>1</v>
      </c>
      <c r="J12" s="3"/>
      <c r="K12" s="3"/>
      <c r="L12" s="3"/>
    </row>
    <row r="13" spans="1:12" x14ac:dyDescent="0.2">
      <c r="A13" s="3" t="s">
        <v>11</v>
      </c>
      <c r="B13" s="3">
        <v>1</v>
      </c>
      <c r="C13" s="3"/>
      <c r="D13" s="3">
        <v>1</v>
      </c>
      <c r="E13" s="3"/>
      <c r="F13" s="3"/>
      <c r="G13" s="3"/>
      <c r="H13" s="3"/>
      <c r="I13" s="3">
        <v>1</v>
      </c>
      <c r="J13" s="3"/>
      <c r="K13" s="3"/>
      <c r="L13" s="3"/>
    </row>
    <row r="14" spans="1:12" x14ac:dyDescent="0.2">
      <c r="A14" s="3" t="s">
        <v>12</v>
      </c>
      <c r="B14" s="3">
        <v>1</v>
      </c>
      <c r="C14" s="3"/>
      <c r="D14" s="3">
        <v>1</v>
      </c>
      <c r="E14" s="3">
        <v>1</v>
      </c>
      <c r="F14" s="3">
        <v>1</v>
      </c>
      <c r="G14" s="3"/>
      <c r="H14" s="3"/>
      <c r="I14" s="3">
        <v>1</v>
      </c>
      <c r="J14" s="3"/>
      <c r="K14" s="3"/>
      <c r="L14" s="3"/>
    </row>
    <row r="15" spans="1:12" x14ac:dyDescent="0.2">
      <c r="A15" s="3" t="s">
        <v>13</v>
      </c>
      <c r="B15" s="3">
        <v>4</v>
      </c>
      <c r="C15" s="3"/>
      <c r="D15" s="3">
        <v>1</v>
      </c>
      <c r="E15" s="3">
        <v>1</v>
      </c>
      <c r="F15" s="3">
        <v>1</v>
      </c>
      <c r="G15" s="3"/>
      <c r="H15" s="3"/>
      <c r="I15" s="3">
        <v>1</v>
      </c>
      <c r="J15" s="3"/>
      <c r="K15" s="3"/>
      <c r="L15" s="3"/>
    </row>
    <row r="16" spans="1:12" x14ac:dyDescent="0.2">
      <c r="A16" s="3" t="s">
        <v>14</v>
      </c>
      <c r="B16" s="3">
        <v>1</v>
      </c>
      <c r="C16" s="3"/>
      <c r="D16" s="3"/>
      <c r="E16" s="3"/>
      <c r="F16" s="3">
        <v>2</v>
      </c>
      <c r="G16" s="3"/>
      <c r="H16" s="3"/>
      <c r="I16" s="3">
        <v>3</v>
      </c>
      <c r="J16" s="3"/>
      <c r="K16" s="3"/>
      <c r="L16" s="3"/>
    </row>
    <row r="17" spans="1:12" x14ac:dyDescent="0.2">
      <c r="A17" s="3" t="s">
        <v>15</v>
      </c>
      <c r="B17" s="3">
        <v>1</v>
      </c>
      <c r="C17" s="3"/>
      <c r="D17" s="3"/>
      <c r="E17" s="3"/>
      <c r="F17" s="3"/>
      <c r="G17" s="3"/>
      <c r="H17" s="3">
        <v>1</v>
      </c>
      <c r="I17" s="3"/>
      <c r="J17" s="3"/>
      <c r="K17" s="3"/>
      <c r="L17" s="3"/>
    </row>
    <row r="18" spans="1:12" x14ac:dyDescent="0.2">
      <c r="A18" s="3" t="s">
        <v>16</v>
      </c>
      <c r="B18" s="3">
        <v>1</v>
      </c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" t="s">
        <v>17</v>
      </c>
      <c r="B19" s="3">
        <v>1</v>
      </c>
      <c r="C19" s="3"/>
      <c r="D19" s="3">
        <v>1</v>
      </c>
      <c r="E19" s="3"/>
      <c r="F19" s="3">
        <v>2</v>
      </c>
      <c r="G19" s="3">
        <v>1</v>
      </c>
      <c r="H19" s="3"/>
      <c r="I19" s="3">
        <v>3</v>
      </c>
      <c r="J19" s="3"/>
      <c r="K19" s="3"/>
      <c r="L19" s="3"/>
    </row>
    <row r="20" spans="1:12" x14ac:dyDescent="0.2">
      <c r="A20" s="3" t="s">
        <v>18</v>
      </c>
      <c r="B20" s="3">
        <v>1</v>
      </c>
      <c r="C20" s="3"/>
      <c r="D20" s="3"/>
      <c r="E20" s="3"/>
      <c r="F20" s="3">
        <v>1</v>
      </c>
      <c r="G20" s="3"/>
      <c r="H20" s="3"/>
      <c r="I20" s="3">
        <v>1</v>
      </c>
      <c r="J20" s="3"/>
      <c r="K20" s="3"/>
      <c r="L20" s="3"/>
    </row>
    <row r="21" spans="1:12" x14ac:dyDescent="0.2">
      <c r="A21" s="3" t="s">
        <v>19</v>
      </c>
      <c r="B21" s="3"/>
      <c r="C21" s="3"/>
      <c r="D21" s="3">
        <v>1</v>
      </c>
      <c r="E21" s="3"/>
      <c r="F21" s="3"/>
      <c r="G21" s="3"/>
      <c r="H21" s="3"/>
      <c r="I21" s="3">
        <v>1</v>
      </c>
      <c r="J21" s="3"/>
      <c r="K21" s="3"/>
      <c r="L21" s="3"/>
    </row>
    <row r="22" spans="1:12" x14ac:dyDescent="0.2">
      <c r="A22" s="3" t="s">
        <v>20</v>
      </c>
      <c r="B22" s="3">
        <v>2</v>
      </c>
      <c r="C22" s="3"/>
      <c r="D22" s="3">
        <v>5</v>
      </c>
      <c r="E22" s="3">
        <v>1</v>
      </c>
      <c r="F22" s="3">
        <v>1</v>
      </c>
      <c r="G22" s="3">
        <v>1</v>
      </c>
      <c r="H22" s="3"/>
      <c r="I22" s="3">
        <v>3</v>
      </c>
      <c r="J22" s="3"/>
      <c r="K22" s="3"/>
      <c r="L22" s="3">
        <v>3</v>
      </c>
    </row>
    <row r="23" spans="1:12" x14ac:dyDescent="0.2">
      <c r="A23" s="3" t="s">
        <v>21</v>
      </c>
      <c r="B23" s="3">
        <v>1</v>
      </c>
      <c r="C23" s="3"/>
      <c r="D23" s="3">
        <v>1</v>
      </c>
      <c r="E23" s="3"/>
      <c r="F23" s="3">
        <v>1</v>
      </c>
      <c r="G23" s="3"/>
      <c r="H23" s="3"/>
      <c r="I23" s="3">
        <v>1</v>
      </c>
      <c r="J23" s="3"/>
      <c r="K23" s="3"/>
      <c r="L23" s="3"/>
    </row>
    <row r="24" spans="1:12" x14ac:dyDescent="0.2">
      <c r="A24" s="3" t="s">
        <v>22</v>
      </c>
      <c r="B24" s="3">
        <v>2</v>
      </c>
      <c r="C24" s="3">
        <v>1</v>
      </c>
      <c r="D24" s="3">
        <v>1</v>
      </c>
      <c r="E24" s="3">
        <v>1</v>
      </c>
      <c r="F24" s="3">
        <v>2</v>
      </c>
      <c r="G24" s="3">
        <v>1</v>
      </c>
      <c r="H24" s="3">
        <v>7</v>
      </c>
      <c r="I24" s="3">
        <v>1</v>
      </c>
      <c r="J24" s="3"/>
      <c r="K24" s="3">
        <v>2</v>
      </c>
      <c r="L24" s="3">
        <v>1</v>
      </c>
    </row>
    <row r="25" spans="1:12" x14ac:dyDescent="0.2">
      <c r="A25" s="3" t="s">
        <v>23</v>
      </c>
      <c r="B25" s="3">
        <v>1</v>
      </c>
      <c r="C25" s="3"/>
      <c r="D25" s="3">
        <v>1</v>
      </c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" t="s">
        <v>25</v>
      </c>
      <c r="B26" s="3"/>
      <c r="C26" s="3"/>
      <c r="D26" s="3">
        <v>1</v>
      </c>
      <c r="E26" s="3"/>
      <c r="F26" s="3">
        <v>1</v>
      </c>
      <c r="G26" s="3"/>
      <c r="H26" s="3"/>
      <c r="I26" s="3">
        <v>1</v>
      </c>
      <c r="J26" s="3"/>
      <c r="K26" s="3"/>
      <c r="L26" s="3"/>
    </row>
    <row r="27" spans="1:12" x14ac:dyDescent="0.2">
      <c r="A27" s="3" t="s">
        <v>26</v>
      </c>
      <c r="B27" s="3"/>
      <c r="C27" s="3"/>
      <c r="D27" s="3"/>
      <c r="E27" s="3"/>
      <c r="F27" s="3"/>
      <c r="G27" s="3"/>
      <c r="H27" s="3">
        <v>2</v>
      </c>
      <c r="I27" s="3"/>
      <c r="J27" s="3"/>
      <c r="K27" s="3"/>
      <c r="L27" s="3"/>
    </row>
    <row r="28" spans="1:12" x14ac:dyDescent="0.2">
      <c r="A28" s="3" t="s">
        <v>27</v>
      </c>
      <c r="B28" s="3">
        <v>1</v>
      </c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">
      <c r="A29" s="3" t="s">
        <v>28</v>
      </c>
      <c r="B29" s="3"/>
      <c r="C29" s="3"/>
      <c r="D29" s="3"/>
      <c r="E29" s="3"/>
      <c r="F29" s="3">
        <v>1</v>
      </c>
      <c r="G29" s="3"/>
      <c r="H29" s="3"/>
      <c r="I29" s="3">
        <v>1</v>
      </c>
      <c r="J29" s="3"/>
      <c r="K29" s="3"/>
      <c r="L29" s="3"/>
    </row>
    <row r="30" spans="1:12" x14ac:dyDescent="0.2">
      <c r="A30" s="3" t="s">
        <v>29</v>
      </c>
      <c r="B30" s="3">
        <v>1</v>
      </c>
      <c r="C30" s="3"/>
      <c r="D30" s="3">
        <v>1</v>
      </c>
      <c r="E30" s="3"/>
      <c r="F30" s="3"/>
      <c r="G30" s="3"/>
      <c r="H30" s="3"/>
      <c r="I30" s="3"/>
      <c r="J30" s="3"/>
      <c r="K30" s="3"/>
      <c r="L30" s="3"/>
    </row>
    <row r="31" spans="1:12" x14ac:dyDescent="0.2">
      <c r="A31" s="3" t="s">
        <v>30</v>
      </c>
      <c r="B31" s="3"/>
      <c r="C31" s="3"/>
      <c r="D31" s="3">
        <v>1</v>
      </c>
      <c r="E31" s="3"/>
      <c r="F31" s="3"/>
      <c r="G31" s="3"/>
      <c r="H31" s="3"/>
      <c r="I31" s="3"/>
      <c r="J31" s="3"/>
      <c r="K31" s="3"/>
      <c r="L31" s="3"/>
    </row>
    <row r="32" spans="1:12" x14ac:dyDescent="0.2">
      <c r="A32" s="3" t="s">
        <v>31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">
      <c r="A33" s="3" t="s">
        <v>32</v>
      </c>
      <c r="B33" s="3">
        <v>1</v>
      </c>
      <c r="C33" s="3"/>
      <c r="D33" s="3"/>
      <c r="E33" s="3"/>
      <c r="F33" s="3">
        <v>1</v>
      </c>
      <c r="G33" s="3"/>
      <c r="H33" s="3">
        <v>1</v>
      </c>
      <c r="I33" s="3">
        <v>1</v>
      </c>
      <c r="J33" s="3"/>
      <c r="K33" s="3"/>
      <c r="L33" s="3"/>
    </row>
    <row r="34" spans="1:12" x14ac:dyDescent="0.2">
      <c r="A34" s="3" t="s">
        <v>33</v>
      </c>
      <c r="B34" s="3">
        <v>1</v>
      </c>
      <c r="C34" s="3"/>
      <c r="D34" s="3">
        <v>1</v>
      </c>
      <c r="E34" s="3"/>
      <c r="F34" s="3">
        <v>1</v>
      </c>
      <c r="G34" s="3"/>
      <c r="H34" s="3"/>
      <c r="I34" s="3">
        <v>1</v>
      </c>
      <c r="J34" s="3"/>
      <c r="K34" s="3"/>
      <c r="L34" s="3"/>
    </row>
    <row r="35" spans="1:12" x14ac:dyDescent="0.2">
      <c r="A35" s="3" t="s">
        <v>34</v>
      </c>
      <c r="B35" s="3">
        <v>1</v>
      </c>
      <c r="C35" s="3"/>
      <c r="D35" s="3">
        <v>2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/>
      <c r="K35" s="3">
        <v>1</v>
      </c>
      <c r="L35" s="3"/>
    </row>
    <row r="36" spans="1:12" x14ac:dyDescent="0.2">
      <c r="A36" s="3" t="s">
        <v>36</v>
      </c>
      <c r="B36" s="3"/>
      <c r="C36" s="3"/>
      <c r="D36" s="3">
        <v>1</v>
      </c>
      <c r="E36" s="3">
        <v>2</v>
      </c>
      <c r="F36" s="3"/>
      <c r="G36" s="3"/>
      <c r="H36" s="3"/>
      <c r="I36" s="3"/>
      <c r="J36" s="3"/>
      <c r="K36" s="3"/>
      <c r="L36" s="3"/>
    </row>
    <row r="37" spans="1:12" x14ac:dyDescent="0.2">
      <c r="A37" s="3" t="s">
        <v>37</v>
      </c>
      <c r="B37" s="3">
        <v>6</v>
      </c>
      <c r="C37" s="3">
        <v>1</v>
      </c>
      <c r="D37" s="3">
        <v>4</v>
      </c>
      <c r="E37" s="3">
        <v>6</v>
      </c>
      <c r="F37" s="3">
        <v>5</v>
      </c>
      <c r="G37" s="3">
        <v>1</v>
      </c>
      <c r="H37" s="3">
        <v>1</v>
      </c>
      <c r="I37" s="3">
        <v>7</v>
      </c>
      <c r="J37" s="3">
        <v>1</v>
      </c>
      <c r="K37" s="3">
        <v>1</v>
      </c>
      <c r="L37" s="3">
        <v>1</v>
      </c>
    </row>
    <row r="38" spans="1:12" x14ac:dyDescent="0.2">
      <c r="A38" s="3" t="s">
        <v>39</v>
      </c>
      <c r="B38" s="3">
        <v>1</v>
      </c>
      <c r="C38" s="3"/>
      <c r="D38" s="3">
        <v>1</v>
      </c>
      <c r="E38" s="3"/>
      <c r="F38" s="3">
        <v>1</v>
      </c>
      <c r="G38" s="3">
        <v>1</v>
      </c>
      <c r="H38" s="3">
        <v>1</v>
      </c>
      <c r="I38" s="3">
        <v>1</v>
      </c>
      <c r="J38" s="3"/>
      <c r="K38" s="3"/>
      <c r="L38" s="3"/>
    </row>
    <row r="39" spans="1:12" x14ac:dyDescent="0.2">
      <c r="A39" s="157" t="s">
        <v>68</v>
      </c>
      <c r="B39" s="157">
        <v>38</v>
      </c>
      <c r="C39" s="157">
        <v>2</v>
      </c>
      <c r="D39" s="157">
        <v>31</v>
      </c>
      <c r="E39" s="157">
        <v>14</v>
      </c>
      <c r="F39" s="157">
        <v>26</v>
      </c>
      <c r="G39" s="157">
        <v>8</v>
      </c>
      <c r="H39" s="157">
        <v>21</v>
      </c>
      <c r="I39" s="157">
        <v>37</v>
      </c>
      <c r="J39" s="3">
        <v>1</v>
      </c>
      <c r="K39" s="3">
        <v>4</v>
      </c>
      <c r="L39" s="3">
        <v>5</v>
      </c>
    </row>
    <row r="40" spans="1:12" x14ac:dyDescent="0.2">
      <c r="A40" s="3" t="s">
        <v>321</v>
      </c>
      <c r="B40" s="3">
        <v>26</v>
      </c>
      <c r="C40" s="3">
        <v>2</v>
      </c>
      <c r="D40" s="3">
        <v>23</v>
      </c>
      <c r="E40" s="3">
        <v>8</v>
      </c>
      <c r="F40" s="3">
        <v>19</v>
      </c>
      <c r="G40" s="3">
        <v>7</v>
      </c>
      <c r="H40" s="3">
        <v>13</v>
      </c>
      <c r="I40" s="3">
        <v>23</v>
      </c>
      <c r="J40" s="3">
        <v>1</v>
      </c>
      <c r="K40" s="3">
        <v>3</v>
      </c>
      <c r="L40" s="3">
        <v>3</v>
      </c>
    </row>
    <row r="41" spans="1:12" x14ac:dyDescent="0.2">
      <c r="A41" s="158" t="s">
        <v>322</v>
      </c>
    </row>
    <row r="42" spans="1:12" x14ac:dyDescent="0.2">
      <c r="A42" s="1" t="s">
        <v>323</v>
      </c>
    </row>
    <row r="43" spans="1:12" x14ac:dyDescent="0.2">
      <c r="A43" s="1" t="s">
        <v>336</v>
      </c>
    </row>
    <row r="44" spans="1:12" x14ac:dyDescent="0.2">
      <c r="A44" s="1" t="s">
        <v>325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/>
  </sheetViews>
  <sheetFormatPr defaultRowHeight="12.75" x14ac:dyDescent="0.2"/>
  <cols>
    <col min="1" max="1" width="22.85546875" style="1" customWidth="1"/>
    <col min="2" max="2" width="8.42578125" style="1" customWidth="1"/>
    <col min="3" max="3" width="9.85546875" style="1" customWidth="1"/>
    <col min="4" max="4" width="7.42578125" style="1" customWidth="1"/>
    <col min="5" max="5" width="9.140625" style="1"/>
    <col min="6" max="6" width="5.5703125" style="1" bestFit="1" customWidth="1"/>
    <col min="7" max="7" width="7.85546875" style="1" bestFit="1" customWidth="1"/>
    <col min="8" max="8" width="7" style="1" bestFit="1" customWidth="1"/>
    <col min="9" max="9" width="10.42578125" style="1" customWidth="1"/>
    <col min="10" max="10" width="6" style="1" bestFit="1" customWidth="1"/>
    <col min="11" max="11" width="7.28515625" style="1" bestFit="1" customWidth="1"/>
    <col min="12" max="12" width="10.7109375" style="1" customWidth="1"/>
    <col min="13" max="13" width="7.85546875" style="1" customWidth="1"/>
    <col min="14" max="15" width="7.85546875" style="1" bestFit="1" customWidth="1"/>
    <col min="16" max="16" width="12.42578125" style="1" customWidth="1"/>
    <col min="17" max="16384" width="9.140625" style="1"/>
  </cols>
  <sheetData>
    <row r="1" spans="1:16" x14ac:dyDescent="0.2">
      <c r="A1" s="159" t="s">
        <v>526</v>
      </c>
    </row>
    <row r="2" spans="1:16" ht="51" x14ac:dyDescent="0.2">
      <c r="A2" s="5" t="s">
        <v>58</v>
      </c>
      <c r="B2" s="5" t="s">
        <v>337</v>
      </c>
      <c r="C2" s="5" t="s">
        <v>338</v>
      </c>
      <c r="D2" s="5" t="s">
        <v>339</v>
      </c>
      <c r="E2" s="5" t="s">
        <v>340</v>
      </c>
      <c r="F2" s="5" t="s">
        <v>341</v>
      </c>
      <c r="G2" s="5" t="s">
        <v>342</v>
      </c>
      <c r="H2" s="5" t="s">
        <v>343</v>
      </c>
      <c r="I2" s="5" t="s">
        <v>344</v>
      </c>
      <c r="J2" s="5" t="s">
        <v>345</v>
      </c>
      <c r="K2" s="5" t="s">
        <v>346</v>
      </c>
      <c r="L2" s="5" t="s">
        <v>347</v>
      </c>
      <c r="M2" s="5" t="s">
        <v>348</v>
      </c>
      <c r="N2" s="5" t="s">
        <v>349</v>
      </c>
      <c r="O2" s="5" t="s">
        <v>350</v>
      </c>
      <c r="P2" s="5" t="s">
        <v>140</v>
      </c>
    </row>
    <row r="3" spans="1:16" x14ac:dyDescent="0.2">
      <c r="A3" s="3" t="s">
        <v>1</v>
      </c>
      <c r="B3" s="3"/>
      <c r="C3" s="3">
        <v>1</v>
      </c>
      <c r="D3" s="3"/>
      <c r="E3" s="3"/>
      <c r="F3" s="3"/>
      <c r="G3" s="3"/>
      <c r="H3" s="3"/>
      <c r="I3" s="3">
        <v>1</v>
      </c>
      <c r="J3" s="3">
        <v>1</v>
      </c>
      <c r="K3" s="3"/>
      <c r="L3" s="3"/>
      <c r="M3" s="3"/>
      <c r="N3" s="3"/>
      <c r="O3" s="3"/>
      <c r="P3" s="156"/>
    </row>
    <row r="4" spans="1:16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56"/>
    </row>
    <row r="5" spans="1:16" x14ac:dyDescent="0.2">
      <c r="A5" s="3" t="s">
        <v>3</v>
      </c>
      <c r="B5" s="3">
        <v>1</v>
      </c>
      <c r="C5" s="3"/>
      <c r="D5" s="3"/>
      <c r="E5" s="3"/>
      <c r="F5" s="3"/>
      <c r="G5" s="3"/>
      <c r="H5" s="3"/>
      <c r="I5" s="3"/>
      <c r="J5" s="3">
        <v>1</v>
      </c>
      <c r="K5" s="3"/>
      <c r="L5" s="3"/>
      <c r="M5" s="3"/>
      <c r="N5" s="3"/>
      <c r="O5" s="3"/>
      <c r="P5" s="156"/>
    </row>
    <row r="6" spans="1:16" x14ac:dyDescent="0.2">
      <c r="A6" s="3" t="s">
        <v>4</v>
      </c>
      <c r="B6" s="3">
        <v>1</v>
      </c>
      <c r="C6" s="3">
        <v>1</v>
      </c>
      <c r="D6" s="3">
        <v>1</v>
      </c>
      <c r="E6" s="3"/>
      <c r="F6" s="3"/>
      <c r="G6" s="3"/>
      <c r="H6" s="3"/>
      <c r="I6" s="3"/>
      <c r="J6" s="3">
        <v>1</v>
      </c>
      <c r="K6" s="3"/>
      <c r="L6" s="3">
        <v>1</v>
      </c>
      <c r="M6" s="3"/>
      <c r="N6" s="3"/>
      <c r="O6" s="3"/>
      <c r="P6" s="156"/>
    </row>
    <row r="7" spans="1:16" x14ac:dyDescent="0.2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56"/>
    </row>
    <row r="8" spans="1:16" ht="38.25" x14ac:dyDescent="0.2">
      <c r="A8" s="3" t="s">
        <v>6</v>
      </c>
      <c r="B8" s="3">
        <v>2</v>
      </c>
      <c r="C8" s="3">
        <v>1</v>
      </c>
      <c r="D8" s="3">
        <v>2</v>
      </c>
      <c r="E8" s="3">
        <v>1</v>
      </c>
      <c r="F8" s="3"/>
      <c r="G8" s="3"/>
      <c r="H8" s="3"/>
      <c r="I8" s="3">
        <v>1</v>
      </c>
      <c r="J8" s="3">
        <v>5</v>
      </c>
      <c r="K8" s="3"/>
      <c r="L8" s="3">
        <v>2</v>
      </c>
      <c r="M8" s="3"/>
      <c r="N8" s="3"/>
      <c r="O8" s="3"/>
      <c r="P8" s="156" t="s">
        <v>351</v>
      </c>
    </row>
    <row r="9" spans="1:16" x14ac:dyDescent="0.2">
      <c r="A9" s="3" t="s">
        <v>7</v>
      </c>
      <c r="B9" s="3"/>
      <c r="C9" s="3">
        <v>1</v>
      </c>
      <c r="D9" s="3"/>
      <c r="E9" s="3">
        <v>1</v>
      </c>
      <c r="F9" s="3"/>
      <c r="G9" s="3"/>
      <c r="H9" s="3"/>
      <c r="I9" s="3"/>
      <c r="J9" s="3">
        <v>1</v>
      </c>
      <c r="K9" s="3"/>
      <c r="L9" s="3"/>
      <c r="M9" s="3"/>
      <c r="N9" s="3"/>
      <c r="O9" s="3"/>
      <c r="P9" s="156"/>
    </row>
    <row r="10" spans="1:16" x14ac:dyDescent="0.2">
      <c r="A10" s="3" t="s">
        <v>8</v>
      </c>
      <c r="B10" s="3"/>
      <c r="C10" s="3">
        <v>1</v>
      </c>
      <c r="D10" s="3">
        <v>2</v>
      </c>
      <c r="E10" s="3"/>
      <c r="F10" s="3"/>
      <c r="G10" s="3"/>
      <c r="H10" s="3"/>
      <c r="I10" s="3"/>
      <c r="J10" s="3"/>
      <c r="K10" s="3"/>
      <c r="L10" s="3">
        <v>1</v>
      </c>
      <c r="M10" s="3"/>
      <c r="N10" s="3"/>
      <c r="O10" s="3"/>
      <c r="P10" s="156"/>
    </row>
    <row r="11" spans="1:16" x14ac:dyDescent="0.2">
      <c r="A11" s="3" t="s">
        <v>9</v>
      </c>
      <c r="B11" s="3">
        <v>2</v>
      </c>
      <c r="C11" s="3">
        <v>1</v>
      </c>
      <c r="D11" s="3"/>
      <c r="E11" s="3"/>
      <c r="F11" s="3"/>
      <c r="G11" s="3">
        <v>1</v>
      </c>
      <c r="H11" s="3"/>
      <c r="I11" s="3"/>
      <c r="J11" s="3"/>
      <c r="K11" s="3"/>
      <c r="L11" s="3"/>
      <c r="M11" s="3"/>
      <c r="N11" s="3"/>
      <c r="O11" s="3"/>
      <c r="P11" s="156"/>
    </row>
    <row r="12" spans="1:16" x14ac:dyDescent="0.2">
      <c r="A12" s="3" t="s">
        <v>10</v>
      </c>
      <c r="B12" s="3">
        <v>1</v>
      </c>
      <c r="C12" s="3">
        <v>1</v>
      </c>
      <c r="D12" s="3"/>
      <c r="E12" s="3"/>
      <c r="F12" s="3"/>
      <c r="G12" s="3"/>
      <c r="H12" s="3"/>
      <c r="I12" s="3"/>
      <c r="J12" s="3">
        <v>1</v>
      </c>
      <c r="K12" s="3"/>
      <c r="L12" s="3">
        <v>1</v>
      </c>
      <c r="M12" s="3"/>
      <c r="N12" s="3"/>
      <c r="O12" s="3"/>
      <c r="P12" s="156"/>
    </row>
    <row r="13" spans="1:16" x14ac:dyDescent="0.2">
      <c r="A13" s="3" t="s">
        <v>11</v>
      </c>
      <c r="B13" s="3"/>
      <c r="C13" s="3">
        <v>1</v>
      </c>
      <c r="D13" s="3"/>
      <c r="E13" s="3">
        <v>1</v>
      </c>
      <c r="F13" s="3"/>
      <c r="G13" s="3"/>
      <c r="H13" s="3"/>
      <c r="I13" s="3">
        <v>1</v>
      </c>
      <c r="J13" s="3"/>
      <c r="K13" s="3"/>
      <c r="L13" s="3"/>
      <c r="M13" s="3"/>
      <c r="N13" s="3"/>
      <c r="O13" s="3"/>
      <c r="P13" s="156"/>
    </row>
    <row r="14" spans="1:16" x14ac:dyDescent="0.2">
      <c r="A14" s="3" t="s">
        <v>12</v>
      </c>
      <c r="B14" s="3">
        <v>1</v>
      </c>
      <c r="C14" s="3"/>
      <c r="D14" s="3">
        <v>1</v>
      </c>
      <c r="E14" s="3"/>
      <c r="F14" s="3"/>
      <c r="G14" s="3"/>
      <c r="H14" s="3"/>
      <c r="I14" s="3"/>
      <c r="J14" s="3">
        <v>3</v>
      </c>
      <c r="K14" s="3">
        <v>1</v>
      </c>
      <c r="L14" s="3">
        <v>2</v>
      </c>
      <c r="M14" s="3"/>
      <c r="N14" s="3"/>
      <c r="O14" s="3"/>
      <c r="P14" s="156"/>
    </row>
    <row r="15" spans="1:16" x14ac:dyDescent="0.2">
      <c r="A15" s="3" t="s">
        <v>13</v>
      </c>
      <c r="B15" s="3">
        <v>1</v>
      </c>
      <c r="C15" s="3">
        <v>1</v>
      </c>
      <c r="D15" s="3">
        <v>2</v>
      </c>
      <c r="E15" s="3">
        <v>1</v>
      </c>
      <c r="F15" s="3"/>
      <c r="G15" s="3"/>
      <c r="H15" s="3"/>
      <c r="I15" s="3"/>
      <c r="J15" s="3">
        <v>3</v>
      </c>
      <c r="K15" s="3"/>
      <c r="L15" s="3">
        <v>1</v>
      </c>
      <c r="M15" s="3"/>
      <c r="N15" s="3"/>
      <c r="O15" s="3"/>
      <c r="P15" s="156"/>
    </row>
    <row r="16" spans="1:16" x14ac:dyDescent="0.2">
      <c r="A16" s="3" t="s">
        <v>14</v>
      </c>
      <c r="B16" s="3">
        <v>1</v>
      </c>
      <c r="C16" s="3">
        <v>1</v>
      </c>
      <c r="D16" s="3">
        <v>4</v>
      </c>
      <c r="E16" s="3">
        <v>1</v>
      </c>
      <c r="F16" s="3"/>
      <c r="G16" s="3">
        <v>1</v>
      </c>
      <c r="H16" s="3"/>
      <c r="I16" s="3"/>
      <c r="J16" s="3">
        <v>7</v>
      </c>
      <c r="K16" s="3"/>
      <c r="L16" s="3">
        <v>3</v>
      </c>
      <c r="M16" s="3"/>
      <c r="N16" s="3"/>
      <c r="O16" s="3"/>
      <c r="P16" s="156"/>
    </row>
    <row r="17" spans="1:16" x14ac:dyDescent="0.2">
      <c r="A17" s="3" t="s">
        <v>15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56"/>
    </row>
    <row r="18" spans="1:16" x14ac:dyDescent="0.2">
      <c r="A18" s="3" t="s">
        <v>16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156"/>
    </row>
    <row r="19" spans="1:16" x14ac:dyDescent="0.2">
      <c r="A19" s="3" t="s">
        <v>17</v>
      </c>
      <c r="B19" s="3">
        <v>1</v>
      </c>
      <c r="C19" s="3">
        <v>0</v>
      </c>
      <c r="D19" s="3">
        <v>1</v>
      </c>
      <c r="E19" s="3">
        <v>0</v>
      </c>
      <c r="F19" s="3">
        <v>0</v>
      </c>
      <c r="G19" s="3">
        <v>1</v>
      </c>
      <c r="H19" s="3">
        <v>0</v>
      </c>
      <c r="I19" s="3">
        <v>0</v>
      </c>
      <c r="J19" s="3">
        <v>2</v>
      </c>
      <c r="K19" s="3">
        <v>0</v>
      </c>
      <c r="L19" s="3">
        <v>1</v>
      </c>
      <c r="M19" s="3">
        <v>0</v>
      </c>
      <c r="N19" s="3">
        <v>0</v>
      </c>
      <c r="O19" s="3">
        <v>0</v>
      </c>
      <c r="P19" s="156"/>
    </row>
    <row r="20" spans="1:16" x14ac:dyDescent="0.2">
      <c r="A20" s="3" t="s">
        <v>18</v>
      </c>
      <c r="B20" s="3"/>
      <c r="C20" s="3"/>
      <c r="D20" s="3">
        <v>1</v>
      </c>
      <c r="E20" s="3"/>
      <c r="F20" s="3"/>
      <c r="G20" s="3"/>
      <c r="H20" s="3"/>
      <c r="I20" s="3">
        <v>1</v>
      </c>
      <c r="J20" s="3">
        <v>1</v>
      </c>
      <c r="K20" s="3"/>
      <c r="L20" s="3"/>
      <c r="M20" s="3"/>
      <c r="N20" s="3"/>
      <c r="O20" s="3"/>
      <c r="P20" s="156"/>
    </row>
    <row r="21" spans="1:16" x14ac:dyDescent="0.2">
      <c r="A21" s="3" t="s">
        <v>19</v>
      </c>
      <c r="B21" s="3"/>
      <c r="C21" s="3">
        <v>1</v>
      </c>
      <c r="D21" s="3">
        <v>1</v>
      </c>
      <c r="E21" s="3"/>
      <c r="F21" s="3"/>
      <c r="G21" s="3"/>
      <c r="H21" s="3">
        <v>1</v>
      </c>
      <c r="I21" s="3"/>
      <c r="J21" s="3">
        <v>2</v>
      </c>
      <c r="K21" s="3"/>
      <c r="L21" s="3">
        <v>1</v>
      </c>
      <c r="M21" s="3"/>
      <c r="N21" s="3"/>
      <c r="O21" s="3"/>
      <c r="P21" s="156"/>
    </row>
    <row r="22" spans="1:16" x14ac:dyDescent="0.2">
      <c r="A22" s="3" t="s">
        <v>20</v>
      </c>
      <c r="B22" s="3"/>
      <c r="C22" s="3"/>
      <c r="D22" s="3"/>
      <c r="E22" s="3"/>
      <c r="F22" s="3"/>
      <c r="G22" s="3"/>
      <c r="H22" s="3"/>
      <c r="I22" s="3">
        <v>1</v>
      </c>
      <c r="J22" s="3">
        <v>5</v>
      </c>
      <c r="K22" s="3"/>
      <c r="L22" s="3"/>
      <c r="M22" s="3"/>
      <c r="N22" s="3"/>
      <c r="O22" s="3"/>
      <c r="P22" s="156"/>
    </row>
    <row r="23" spans="1:16" x14ac:dyDescent="0.2">
      <c r="A23" s="3" t="s">
        <v>21</v>
      </c>
      <c r="B23" s="3">
        <v>1</v>
      </c>
      <c r="C23" s="3">
        <v>2</v>
      </c>
      <c r="D23" s="3">
        <v>2</v>
      </c>
      <c r="E23" s="3">
        <v>1</v>
      </c>
      <c r="F23" s="3">
        <v>0</v>
      </c>
      <c r="G23" s="3">
        <v>0</v>
      </c>
      <c r="H23" s="3">
        <v>0</v>
      </c>
      <c r="I23" s="3">
        <v>1</v>
      </c>
      <c r="J23" s="3">
        <v>3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156"/>
    </row>
    <row r="24" spans="1:16" x14ac:dyDescent="0.2">
      <c r="A24" s="3" t="s">
        <v>22</v>
      </c>
      <c r="B24" s="3">
        <v>1</v>
      </c>
      <c r="C24" s="3">
        <v>4</v>
      </c>
      <c r="D24" s="3">
        <v>3</v>
      </c>
      <c r="E24" s="3"/>
      <c r="F24" s="3"/>
      <c r="G24" s="3"/>
      <c r="H24" s="3"/>
      <c r="I24" s="3">
        <v>1</v>
      </c>
      <c r="J24" s="3">
        <v>12</v>
      </c>
      <c r="K24" s="3"/>
      <c r="L24" s="3">
        <v>3</v>
      </c>
      <c r="M24" s="3">
        <v>1</v>
      </c>
      <c r="N24" s="3"/>
      <c r="O24" s="3"/>
      <c r="P24" s="156"/>
    </row>
    <row r="25" spans="1:16" x14ac:dyDescent="0.2">
      <c r="A25" s="3" t="s">
        <v>23</v>
      </c>
      <c r="B25" s="3"/>
      <c r="C25" s="3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156"/>
    </row>
    <row r="26" spans="1:16" x14ac:dyDescent="0.2">
      <c r="A26" s="3" t="s">
        <v>25</v>
      </c>
      <c r="B26" s="3">
        <v>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156"/>
    </row>
    <row r="27" spans="1:16" x14ac:dyDescent="0.2">
      <c r="A27" s="3" t="s">
        <v>26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56"/>
    </row>
    <row r="28" spans="1:16" x14ac:dyDescent="0.2">
      <c r="A28" s="3" t="s">
        <v>27</v>
      </c>
      <c r="B28" s="3"/>
      <c r="C28" s="3">
        <v>1</v>
      </c>
      <c r="D28" s="3"/>
      <c r="E28" s="3"/>
      <c r="F28" s="3"/>
      <c r="G28" s="3"/>
      <c r="H28" s="3"/>
      <c r="I28" s="3"/>
      <c r="J28" s="3">
        <v>1</v>
      </c>
      <c r="K28" s="3"/>
      <c r="L28" s="3"/>
      <c r="M28" s="3"/>
      <c r="N28" s="3"/>
      <c r="O28" s="3"/>
      <c r="P28" s="156"/>
    </row>
    <row r="29" spans="1:16" x14ac:dyDescent="0.2">
      <c r="A29" s="3" t="s">
        <v>28</v>
      </c>
      <c r="B29" s="3"/>
      <c r="C29" s="3">
        <v>1</v>
      </c>
      <c r="D29" s="3"/>
      <c r="E29" s="3"/>
      <c r="F29" s="3"/>
      <c r="G29" s="3"/>
      <c r="H29" s="3"/>
      <c r="I29" s="3"/>
      <c r="J29" s="3">
        <v>1</v>
      </c>
      <c r="K29" s="3"/>
      <c r="L29" s="3"/>
      <c r="M29" s="3"/>
      <c r="N29" s="3"/>
      <c r="O29" s="3"/>
      <c r="P29" s="156"/>
    </row>
    <row r="30" spans="1:16" x14ac:dyDescent="0.2">
      <c r="A30" s="3" t="s">
        <v>29</v>
      </c>
      <c r="B30" s="3"/>
      <c r="C30" s="3"/>
      <c r="D30" s="3"/>
      <c r="E30" s="3"/>
      <c r="F30" s="3"/>
      <c r="G30" s="3"/>
      <c r="H30" s="3"/>
      <c r="I30" s="3">
        <v>1</v>
      </c>
      <c r="J30" s="3"/>
      <c r="K30" s="3"/>
      <c r="L30" s="3"/>
      <c r="M30" s="3"/>
      <c r="N30" s="3"/>
      <c r="O30" s="3"/>
      <c r="P30" s="156"/>
    </row>
    <row r="31" spans="1:16" x14ac:dyDescent="0.2">
      <c r="A31" s="3" t="s">
        <v>30</v>
      </c>
      <c r="B31" s="3">
        <v>1</v>
      </c>
      <c r="C31" s="3"/>
      <c r="D31" s="3">
        <v>1</v>
      </c>
      <c r="E31" s="3"/>
      <c r="F31" s="3"/>
      <c r="G31" s="3"/>
      <c r="H31" s="3"/>
      <c r="I31" s="3">
        <v>1</v>
      </c>
      <c r="J31" s="3">
        <v>1</v>
      </c>
      <c r="K31" s="3"/>
      <c r="L31" s="3"/>
      <c r="M31" s="3"/>
      <c r="N31" s="3"/>
      <c r="O31" s="3"/>
      <c r="P31" s="156"/>
    </row>
    <row r="32" spans="1:16" x14ac:dyDescent="0.2">
      <c r="A32" s="3" t="s">
        <v>31</v>
      </c>
      <c r="B32" s="3"/>
      <c r="C32" s="3">
        <v>1</v>
      </c>
      <c r="D32" s="3">
        <v>1</v>
      </c>
      <c r="E32" s="3"/>
      <c r="F32" s="3"/>
      <c r="G32" s="3"/>
      <c r="H32" s="3"/>
      <c r="I32" s="3">
        <v>1</v>
      </c>
      <c r="J32" s="3">
        <v>1</v>
      </c>
      <c r="K32" s="3"/>
      <c r="L32" s="3"/>
      <c r="M32" s="3"/>
      <c r="N32" s="3"/>
      <c r="O32" s="3"/>
      <c r="P32" s="156"/>
    </row>
    <row r="33" spans="1:16" x14ac:dyDescent="0.2">
      <c r="A33" s="3" t="s">
        <v>32</v>
      </c>
      <c r="B33" s="3"/>
      <c r="C33" s="3">
        <v>1</v>
      </c>
      <c r="D33" s="3"/>
      <c r="E33" s="3"/>
      <c r="F33" s="3"/>
      <c r="G33" s="3"/>
      <c r="H33" s="3"/>
      <c r="I33" s="3"/>
      <c r="J33" s="3">
        <v>1</v>
      </c>
      <c r="K33" s="3"/>
      <c r="L33" s="3"/>
      <c r="M33" s="3"/>
      <c r="N33" s="3"/>
      <c r="O33" s="3"/>
      <c r="P33" s="156"/>
    </row>
    <row r="34" spans="1:16" x14ac:dyDescent="0.2">
      <c r="A34" s="3" t="s">
        <v>33</v>
      </c>
      <c r="B34" s="3"/>
      <c r="C34" s="3">
        <v>1</v>
      </c>
      <c r="D34" s="3"/>
      <c r="E34" s="3"/>
      <c r="F34" s="3"/>
      <c r="G34" s="3"/>
      <c r="H34" s="3">
        <v>1</v>
      </c>
      <c r="I34" s="3"/>
      <c r="J34" s="3"/>
      <c r="K34" s="3"/>
      <c r="L34" s="3"/>
      <c r="M34" s="3"/>
      <c r="N34" s="3"/>
      <c r="O34" s="3"/>
      <c r="P34" s="156"/>
    </row>
    <row r="35" spans="1:16" x14ac:dyDescent="0.2">
      <c r="A35" s="3" t="s">
        <v>34</v>
      </c>
      <c r="B35" s="3">
        <v>1</v>
      </c>
      <c r="C35" s="3">
        <v>0</v>
      </c>
      <c r="D35" s="3">
        <v>1</v>
      </c>
      <c r="E35" s="3">
        <v>1</v>
      </c>
      <c r="F35" s="3">
        <v>0</v>
      </c>
      <c r="G35" s="3">
        <v>0</v>
      </c>
      <c r="H35" s="3">
        <v>0</v>
      </c>
      <c r="I35" s="3">
        <v>1</v>
      </c>
      <c r="J35" s="3">
        <v>2</v>
      </c>
      <c r="K35" s="3">
        <v>0</v>
      </c>
      <c r="L35" s="3">
        <v>2</v>
      </c>
      <c r="M35" s="3">
        <v>1</v>
      </c>
      <c r="N35" s="3">
        <v>0</v>
      </c>
      <c r="O35" s="3">
        <v>0</v>
      </c>
      <c r="P35" s="156" t="s">
        <v>352</v>
      </c>
    </row>
    <row r="36" spans="1:16" x14ac:dyDescent="0.2">
      <c r="A36" s="3" t="s">
        <v>36</v>
      </c>
      <c r="B36" s="3"/>
      <c r="C36" s="3"/>
      <c r="D36" s="3"/>
      <c r="E36" s="3"/>
      <c r="F36" s="3"/>
      <c r="G36" s="3"/>
      <c r="H36" s="3"/>
      <c r="I36" s="3">
        <v>1</v>
      </c>
      <c r="J36" s="3">
        <v>1</v>
      </c>
      <c r="K36" s="3"/>
      <c r="L36" s="3"/>
      <c r="M36" s="3"/>
      <c r="N36" s="3"/>
      <c r="O36" s="3"/>
      <c r="P36" s="156"/>
    </row>
    <row r="37" spans="1:16" x14ac:dyDescent="0.2">
      <c r="A37" s="3" t="s">
        <v>37</v>
      </c>
      <c r="B37" s="3">
        <v>1</v>
      </c>
      <c r="C37" s="3">
        <v>1</v>
      </c>
      <c r="D37" s="3">
        <v>3</v>
      </c>
      <c r="E37" s="3">
        <v>0</v>
      </c>
      <c r="F37" s="3">
        <v>1</v>
      </c>
      <c r="G37" s="3">
        <v>1</v>
      </c>
      <c r="H37" s="3">
        <v>1</v>
      </c>
      <c r="I37" s="3">
        <v>0</v>
      </c>
      <c r="J37" s="3">
        <v>7</v>
      </c>
      <c r="K37" s="3">
        <v>2</v>
      </c>
      <c r="L37" s="3">
        <v>4</v>
      </c>
      <c r="M37" s="3">
        <v>2</v>
      </c>
      <c r="N37" s="3">
        <v>0</v>
      </c>
      <c r="O37" s="3">
        <v>0</v>
      </c>
      <c r="P37" s="156"/>
    </row>
    <row r="38" spans="1:16" x14ac:dyDescent="0.2">
      <c r="A38" s="3" t="s">
        <v>39</v>
      </c>
      <c r="B38" s="3">
        <v>1</v>
      </c>
      <c r="C38" s="3">
        <v>1</v>
      </c>
      <c r="D38" s="3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156" t="s">
        <v>353</v>
      </c>
    </row>
    <row r="39" spans="1:16" x14ac:dyDescent="0.2">
      <c r="A39" s="157" t="s">
        <v>68</v>
      </c>
      <c r="B39" s="157">
        <v>18</v>
      </c>
      <c r="C39" s="157">
        <v>25</v>
      </c>
      <c r="D39" s="157">
        <v>27</v>
      </c>
      <c r="E39" s="157">
        <v>7</v>
      </c>
      <c r="F39" s="157">
        <v>1</v>
      </c>
      <c r="G39" s="157">
        <v>4</v>
      </c>
      <c r="H39" s="157">
        <v>3</v>
      </c>
      <c r="I39" s="157">
        <v>12</v>
      </c>
      <c r="J39" s="157">
        <v>64</v>
      </c>
      <c r="K39" s="157">
        <v>3</v>
      </c>
      <c r="L39" s="157">
        <v>22</v>
      </c>
      <c r="M39" s="157">
        <v>4</v>
      </c>
      <c r="N39" s="157">
        <v>0</v>
      </c>
      <c r="O39" s="157">
        <v>0</v>
      </c>
      <c r="P39" s="160">
        <v>3</v>
      </c>
    </row>
    <row r="40" spans="1:16" x14ac:dyDescent="0.2">
      <c r="A40" s="3" t="s">
        <v>321</v>
      </c>
      <c r="B40" s="3">
        <v>16</v>
      </c>
      <c r="C40" s="3">
        <v>21</v>
      </c>
      <c r="D40" s="3">
        <v>16</v>
      </c>
      <c r="E40" s="3">
        <v>7</v>
      </c>
      <c r="F40" s="3">
        <v>1</v>
      </c>
      <c r="G40" s="3">
        <v>4</v>
      </c>
      <c r="H40" s="3">
        <v>3</v>
      </c>
      <c r="I40" s="3">
        <v>12</v>
      </c>
      <c r="J40" s="3">
        <v>24</v>
      </c>
      <c r="K40" s="3">
        <v>2</v>
      </c>
      <c r="L40" s="3">
        <v>12</v>
      </c>
      <c r="M40" s="3">
        <v>3</v>
      </c>
      <c r="N40" s="3">
        <v>0</v>
      </c>
      <c r="O40" s="3">
        <v>0</v>
      </c>
      <c r="P40" s="156">
        <v>3</v>
      </c>
    </row>
    <row r="41" spans="1:16" x14ac:dyDescent="0.2">
      <c r="A41" s="158" t="s">
        <v>322</v>
      </c>
    </row>
    <row r="42" spans="1:16" x14ac:dyDescent="0.2">
      <c r="A42" s="1" t="s">
        <v>323</v>
      </c>
    </row>
    <row r="43" spans="1:16" x14ac:dyDescent="0.2">
      <c r="A43" s="1" t="s">
        <v>336</v>
      </c>
    </row>
    <row r="44" spans="1:16" x14ac:dyDescent="0.2">
      <c r="A44" s="1" t="s">
        <v>325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/>
  </sheetViews>
  <sheetFormatPr defaultRowHeight="12.75" x14ac:dyDescent="0.2"/>
  <cols>
    <col min="1" max="1" width="26" style="1" bestFit="1" customWidth="1"/>
    <col min="2" max="2" width="9.140625" style="1"/>
    <col min="3" max="3" width="8.7109375" style="1" customWidth="1"/>
    <col min="4" max="5" width="9.140625" style="1"/>
    <col min="6" max="6" width="12.140625" style="1" customWidth="1"/>
    <col min="7" max="7" width="8.5703125" style="1" bestFit="1" customWidth="1"/>
    <col min="8" max="8" width="6.28515625" style="1" bestFit="1" customWidth="1"/>
    <col min="9" max="9" width="7.7109375" style="1" bestFit="1" customWidth="1"/>
    <col min="10" max="10" width="9.7109375" style="1" customWidth="1"/>
    <col min="11" max="11" width="8.42578125" style="1" bestFit="1" customWidth="1"/>
    <col min="12" max="12" width="10.28515625" style="1" customWidth="1"/>
    <col min="13" max="13" width="7.28515625" style="1" bestFit="1" customWidth="1"/>
    <col min="14" max="14" width="6.28515625" style="1" bestFit="1" customWidth="1"/>
    <col min="15" max="15" width="7.7109375" style="1" bestFit="1" customWidth="1"/>
    <col min="16" max="16" width="11.28515625" style="1" customWidth="1"/>
    <col min="17" max="17" width="5" style="1" bestFit="1" customWidth="1"/>
    <col min="18" max="18" width="6" style="1" bestFit="1" customWidth="1"/>
    <col min="19" max="19" width="8.85546875" style="1" bestFit="1" customWidth="1"/>
    <col min="20" max="20" width="9.85546875" style="1" customWidth="1"/>
    <col min="21" max="21" width="10.5703125" style="1" customWidth="1"/>
    <col min="22" max="16384" width="9.140625" style="1"/>
  </cols>
  <sheetData>
    <row r="1" spans="1:21" x14ac:dyDescent="0.2">
      <c r="A1" s="159" t="s">
        <v>527</v>
      </c>
    </row>
    <row r="2" spans="1:21" ht="63.75" x14ac:dyDescent="0.2">
      <c r="A2" s="4" t="s">
        <v>58</v>
      </c>
      <c r="B2" s="5" t="s">
        <v>354</v>
      </c>
      <c r="C2" s="5" t="s">
        <v>355</v>
      </c>
      <c r="D2" s="5" t="s">
        <v>356</v>
      </c>
      <c r="E2" s="5" t="s">
        <v>357</v>
      </c>
      <c r="F2" s="5" t="s">
        <v>358</v>
      </c>
      <c r="G2" s="5" t="s">
        <v>359</v>
      </c>
      <c r="H2" s="5" t="s">
        <v>360</v>
      </c>
      <c r="I2" s="5" t="s">
        <v>361</v>
      </c>
      <c r="J2" s="5" t="s">
        <v>362</v>
      </c>
      <c r="K2" s="5" t="s">
        <v>363</v>
      </c>
      <c r="L2" s="5" t="s">
        <v>364</v>
      </c>
      <c r="M2" s="5" t="s">
        <v>365</v>
      </c>
      <c r="N2" s="5" t="s">
        <v>366</v>
      </c>
      <c r="O2" s="5" t="s">
        <v>367</v>
      </c>
      <c r="P2" s="5" t="s">
        <v>368</v>
      </c>
      <c r="Q2" s="5" t="s">
        <v>369</v>
      </c>
      <c r="R2" s="5" t="s">
        <v>370</v>
      </c>
      <c r="S2" s="5" t="s">
        <v>371</v>
      </c>
      <c r="T2" s="5" t="s">
        <v>372</v>
      </c>
      <c r="U2" s="5" t="s">
        <v>373</v>
      </c>
    </row>
    <row r="3" spans="1:21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">
      <c r="A8" s="3" t="s">
        <v>6</v>
      </c>
      <c r="B8" s="3"/>
      <c r="C8" s="3"/>
      <c r="D8" s="3"/>
      <c r="E8" s="3"/>
      <c r="F8" s="3">
        <v>1</v>
      </c>
      <c r="G8" s="3"/>
      <c r="H8" s="3"/>
      <c r="I8" s="3"/>
      <c r="J8" s="3"/>
      <c r="K8" s="3"/>
      <c r="L8" s="3"/>
      <c r="M8" s="3"/>
      <c r="N8" s="3"/>
      <c r="O8" s="3"/>
      <c r="P8" s="3"/>
      <c r="Q8" s="3">
        <v>2</v>
      </c>
      <c r="R8" s="3">
        <v>2</v>
      </c>
      <c r="S8" s="3">
        <v>1</v>
      </c>
      <c r="T8" s="3">
        <v>1</v>
      </c>
      <c r="U8" s="3">
        <v>1</v>
      </c>
    </row>
    <row r="9" spans="1:21" x14ac:dyDescent="0.2">
      <c r="A9" s="3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">
      <c r="A10" s="3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3" t="s">
        <v>9</v>
      </c>
      <c r="B11" s="3"/>
      <c r="C11" s="3"/>
      <c r="D11" s="3">
        <v>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">
      <c r="A12" s="3" t="s">
        <v>10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">
      <c r="A13" s="3" t="s">
        <v>11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">
      <c r="A14" s="3" t="s">
        <v>12</v>
      </c>
      <c r="B14" s="3"/>
      <c r="C14" s="3"/>
      <c r="D14" s="3">
        <v>1</v>
      </c>
      <c r="E14" s="3"/>
      <c r="F14" s="3">
        <v>1</v>
      </c>
      <c r="G14" s="3"/>
      <c r="H14" s="3"/>
      <c r="I14" s="3"/>
      <c r="J14" s="3"/>
      <c r="K14" s="3"/>
      <c r="L14" s="3"/>
      <c r="M14" s="3">
        <v>1</v>
      </c>
      <c r="N14" s="3"/>
      <c r="O14" s="3"/>
      <c r="P14" s="3"/>
      <c r="Q14" s="3">
        <v>1</v>
      </c>
      <c r="R14" s="3"/>
      <c r="S14" s="3"/>
      <c r="T14" s="3"/>
      <c r="U14" s="3"/>
    </row>
    <row r="15" spans="1:21" x14ac:dyDescent="0.2">
      <c r="A15" s="3" t="s">
        <v>13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3" t="s">
        <v>14</v>
      </c>
      <c r="B16" s="3"/>
      <c r="C16" s="3"/>
      <c r="D16" s="3">
        <v>1</v>
      </c>
      <c r="E16" s="3"/>
      <c r="F16" s="3">
        <v>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>
        <v>1</v>
      </c>
      <c r="R16" s="3">
        <v>1</v>
      </c>
      <c r="S16" s="3">
        <v>1</v>
      </c>
      <c r="T16" s="3">
        <v>1</v>
      </c>
      <c r="U16" s="3"/>
    </row>
    <row r="17" spans="1:21" x14ac:dyDescent="0.2">
      <c r="A17" s="3" t="s">
        <v>15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3" t="s">
        <v>16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>
        <v>1</v>
      </c>
      <c r="R18" s="3"/>
      <c r="S18" s="3"/>
      <c r="T18" s="3"/>
      <c r="U18" s="3"/>
    </row>
    <row r="19" spans="1:21" x14ac:dyDescent="0.2">
      <c r="A19" s="3" t="s">
        <v>17</v>
      </c>
      <c r="B19" s="3"/>
      <c r="C19" s="3"/>
      <c r="D19" s="3">
        <v>1</v>
      </c>
      <c r="E19" s="3">
        <v>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3" t="s">
        <v>18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3" t="s">
        <v>19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3" t="s">
        <v>20</v>
      </c>
      <c r="B22" s="3"/>
      <c r="C22" s="3">
        <v>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3" t="s">
        <v>21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3" t="s">
        <v>22</v>
      </c>
      <c r="B24" s="3">
        <v>1</v>
      </c>
      <c r="C24" s="3">
        <v>1</v>
      </c>
      <c r="D24" s="161" t="s">
        <v>374</v>
      </c>
      <c r="E24" s="3">
        <v>1</v>
      </c>
      <c r="F24" s="3">
        <v>1</v>
      </c>
      <c r="G24" s="3"/>
      <c r="H24" s="3"/>
      <c r="I24" s="3"/>
      <c r="J24" s="3"/>
      <c r="K24" s="3">
        <v>1</v>
      </c>
      <c r="L24" s="3">
        <v>1</v>
      </c>
      <c r="M24" s="3">
        <v>1</v>
      </c>
      <c r="N24" s="3"/>
      <c r="O24" s="3"/>
      <c r="P24" s="3"/>
      <c r="Q24" s="3">
        <v>5</v>
      </c>
      <c r="R24" s="3">
        <v>2</v>
      </c>
      <c r="S24" s="3">
        <v>2</v>
      </c>
      <c r="T24" s="3">
        <v>6</v>
      </c>
      <c r="U24" s="3">
        <v>26</v>
      </c>
    </row>
    <row r="25" spans="1:2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3" t="s">
        <v>25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3" t="s">
        <v>26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3" t="s">
        <v>27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3" t="s">
        <v>28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3" t="s">
        <v>29</v>
      </c>
      <c r="B30" s="3"/>
      <c r="C30" s="3"/>
      <c r="D30" s="3">
        <v>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3" t="s">
        <v>30</v>
      </c>
      <c r="B31" s="3">
        <v>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3" t="s">
        <v>31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3" t="s">
        <v>32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3" t="s">
        <v>33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 t="s">
        <v>34</v>
      </c>
      <c r="B35" s="3">
        <v>1</v>
      </c>
      <c r="C35" s="3"/>
      <c r="D35" s="3">
        <v>2</v>
      </c>
      <c r="E35" s="3"/>
      <c r="F35" s="3">
        <v>1</v>
      </c>
      <c r="G35" s="3"/>
      <c r="H35" s="3"/>
      <c r="I35" s="3"/>
      <c r="J35" s="3"/>
      <c r="K35" s="3"/>
      <c r="L35" s="3"/>
      <c r="M35" s="3">
        <v>1</v>
      </c>
      <c r="N35" s="3"/>
      <c r="O35" s="3"/>
      <c r="P35" s="3"/>
      <c r="Q35" s="3">
        <v>2</v>
      </c>
      <c r="R35" s="3">
        <v>1</v>
      </c>
      <c r="S35" s="3">
        <v>1</v>
      </c>
      <c r="T35" s="3">
        <v>1</v>
      </c>
      <c r="U35" s="3"/>
    </row>
    <row r="36" spans="1:21" x14ac:dyDescent="0.2">
      <c r="A36" s="3" t="s">
        <v>36</v>
      </c>
      <c r="B36" s="3"/>
      <c r="C36" s="3"/>
      <c r="D36" s="3">
        <v>1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>
        <v>1</v>
      </c>
      <c r="R36" s="3"/>
      <c r="S36" s="3"/>
      <c r="T36" s="3"/>
      <c r="U36" s="3"/>
    </row>
    <row r="37" spans="1:21" x14ac:dyDescent="0.2">
      <c r="A37" s="3" t="s">
        <v>37</v>
      </c>
      <c r="B37" s="3">
        <v>1</v>
      </c>
      <c r="C37" s="3">
        <v>1</v>
      </c>
      <c r="D37" s="3">
        <v>2</v>
      </c>
      <c r="E37" s="3">
        <v>1</v>
      </c>
      <c r="F37" s="3">
        <v>2</v>
      </c>
      <c r="G37" s="3">
        <v>1</v>
      </c>
      <c r="H37" s="3">
        <v>1</v>
      </c>
      <c r="I37" s="3"/>
      <c r="J37" s="3"/>
      <c r="K37" s="3">
        <v>1</v>
      </c>
      <c r="L37" s="3">
        <v>1</v>
      </c>
      <c r="M37" s="3">
        <v>1</v>
      </c>
      <c r="N37" s="3"/>
      <c r="O37" s="3"/>
      <c r="P37" s="3"/>
      <c r="Q37" s="3">
        <v>10</v>
      </c>
      <c r="R37" s="3">
        <v>6</v>
      </c>
      <c r="S37" s="3">
        <v>3</v>
      </c>
      <c r="T37" s="3">
        <v>15</v>
      </c>
      <c r="U37" s="3">
        <v>2</v>
      </c>
    </row>
    <row r="38" spans="1:21" x14ac:dyDescent="0.2">
      <c r="A38" s="3" t="s">
        <v>39</v>
      </c>
      <c r="B38" s="3"/>
      <c r="C38" s="3"/>
      <c r="D38" s="3">
        <v>1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157" t="s">
        <v>68</v>
      </c>
      <c r="B39" s="157">
        <v>4</v>
      </c>
      <c r="C39" s="157">
        <v>5</v>
      </c>
      <c r="D39" s="157">
        <v>11</v>
      </c>
      <c r="E39" s="157">
        <v>3</v>
      </c>
      <c r="F39" s="157">
        <v>7</v>
      </c>
      <c r="G39" s="157">
        <v>1</v>
      </c>
      <c r="H39" s="157">
        <v>1</v>
      </c>
      <c r="I39" s="157">
        <v>0</v>
      </c>
      <c r="J39" s="157">
        <v>0</v>
      </c>
      <c r="K39" s="157">
        <v>2</v>
      </c>
      <c r="L39" s="157">
        <v>2</v>
      </c>
      <c r="M39" s="157">
        <v>4</v>
      </c>
      <c r="N39" s="157">
        <v>0</v>
      </c>
      <c r="O39" s="157">
        <v>0</v>
      </c>
      <c r="P39" s="157">
        <v>0</v>
      </c>
      <c r="Q39" s="157">
        <v>23</v>
      </c>
      <c r="R39" s="157">
        <v>12</v>
      </c>
      <c r="S39" s="157">
        <v>8</v>
      </c>
      <c r="T39" s="157">
        <v>24</v>
      </c>
      <c r="U39" s="157">
        <v>29</v>
      </c>
    </row>
    <row r="40" spans="1:21" x14ac:dyDescent="0.2">
      <c r="A40" s="3" t="s">
        <v>321</v>
      </c>
      <c r="B40" s="3">
        <v>4</v>
      </c>
      <c r="C40" s="3">
        <v>3</v>
      </c>
      <c r="D40" s="3">
        <v>9</v>
      </c>
      <c r="E40" s="3">
        <v>3</v>
      </c>
      <c r="F40" s="3">
        <v>6</v>
      </c>
      <c r="G40" s="3">
        <v>1</v>
      </c>
      <c r="H40" s="3">
        <v>1</v>
      </c>
      <c r="I40" s="3">
        <v>0</v>
      </c>
      <c r="J40" s="3">
        <v>0</v>
      </c>
      <c r="K40" s="3">
        <v>2</v>
      </c>
      <c r="L40" s="3">
        <v>2</v>
      </c>
      <c r="M40" s="3">
        <v>4</v>
      </c>
      <c r="N40" s="3">
        <v>0</v>
      </c>
      <c r="O40" s="3">
        <v>0</v>
      </c>
      <c r="P40" s="3">
        <v>0</v>
      </c>
      <c r="Q40" s="3">
        <v>8</v>
      </c>
      <c r="R40" s="3">
        <v>5</v>
      </c>
      <c r="S40" s="3">
        <v>5</v>
      </c>
      <c r="T40" s="3">
        <v>5</v>
      </c>
      <c r="U40" s="3">
        <v>3</v>
      </c>
    </row>
    <row r="41" spans="1:21" x14ac:dyDescent="0.2">
      <c r="A41" s="158" t="s">
        <v>322</v>
      </c>
    </row>
    <row r="42" spans="1:21" x14ac:dyDescent="0.2">
      <c r="A42" s="1" t="s">
        <v>323</v>
      </c>
    </row>
    <row r="43" spans="1:21" x14ac:dyDescent="0.2">
      <c r="A43" s="1" t="s">
        <v>325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workbookViewId="0"/>
  </sheetViews>
  <sheetFormatPr defaultColWidth="30.140625" defaultRowHeight="15" x14ac:dyDescent="0.25"/>
  <cols>
    <col min="1" max="16384" width="30.140625" style="163"/>
  </cols>
  <sheetData>
    <row r="1" spans="1:7" x14ac:dyDescent="0.25">
      <c r="A1" s="240" t="s">
        <v>528</v>
      </c>
    </row>
    <row r="2" spans="1:7" x14ac:dyDescent="0.25">
      <c r="A2" s="162" t="s">
        <v>375</v>
      </c>
      <c r="B2" s="162" t="s">
        <v>376</v>
      </c>
      <c r="C2" s="162" t="s">
        <v>377</v>
      </c>
      <c r="D2" s="162" t="s">
        <v>378</v>
      </c>
      <c r="E2" s="162" t="s">
        <v>379</v>
      </c>
      <c r="F2" s="162" t="s">
        <v>380</v>
      </c>
      <c r="G2" s="162" t="s">
        <v>381</v>
      </c>
    </row>
    <row r="3" spans="1:7" ht="30" x14ac:dyDescent="0.25">
      <c r="A3" s="332" t="s">
        <v>382</v>
      </c>
      <c r="B3" s="164" t="s">
        <v>383</v>
      </c>
      <c r="C3" s="164" t="s">
        <v>384</v>
      </c>
      <c r="D3" s="164" t="s">
        <v>385</v>
      </c>
      <c r="E3" s="164" t="s">
        <v>386</v>
      </c>
      <c r="F3" s="164" t="s">
        <v>387</v>
      </c>
      <c r="G3" s="165" t="s">
        <v>388</v>
      </c>
    </row>
    <row r="4" spans="1:7" x14ac:dyDescent="0.25">
      <c r="A4" s="333"/>
      <c r="B4" s="166"/>
      <c r="C4" s="166"/>
      <c r="D4" s="166"/>
      <c r="E4" s="166"/>
      <c r="F4" s="166" t="s">
        <v>389</v>
      </c>
      <c r="G4" s="167" t="s">
        <v>390</v>
      </c>
    </row>
    <row r="5" spans="1:7" x14ac:dyDescent="0.25">
      <c r="A5" s="333"/>
      <c r="B5" s="168"/>
      <c r="C5" s="168"/>
      <c r="D5" s="168"/>
      <c r="E5" s="168"/>
      <c r="F5" s="168"/>
      <c r="G5" s="169" t="s">
        <v>391</v>
      </c>
    </row>
    <row r="6" spans="1:7" ht="30" x14ac:dyDescent="0.25">
      <c r="A6" s="333"/>
      <c r="B6" s="170" t="s">
        <v>392</v>
      </c>
      <c r="C6" s="170" t="s">
        <v>393</v>
      </c>
      <c r="D6" s="170" t="s">
        <v>394</v>
      </c>
      <c r="E6" s="170" t="s">
        <v>386</v>
      </c>
      <c r="F6" s="170" t="s">
        <v>395</v>
      </c>
      <c r="G6" s="171" t="s">
        <v>396</v>
      </c>
    </row>
    <row r="7" spans="1:7" ht="30" x14ac:dyDescent="0.25">
      <c r="A7" s="333"/>
      <c r="B7" s="164" t="s">
        <v>397</v>
      </c>
      <c r="C7" s="164" t="s">
        <v>398</v>
      </c>
      <c r="D7" s="164" t="s">
        <v>399</v>
      </c>
      <c r="E7" s="164" t="s">
        <v>386</v>
      </c>
      <c r="F7" s="164" t="s">
        <v>400</v>
      </c>
      <c r="G7" s="165" t="s">
        <v>401</v>
      </c>
    </row>
    <row r="8" spans="1:7" x14ac:dyDescent="0.25">
      <c r="A8" s="334"/>
      <c r="B8" s="168"/>
      <c r="C8" s="168"/>
      <c r="D8" s="168"/>
      <c r="E8" s="168"/>
      <c r="F8" s="168"/>
      <c r="G8" s="169" t="s">
        <v>402</v>
      </c>
    </row>
    <row r="9" spans="1:7" ht="30" x14ac:dyDescent="0.25">
      <c r="A9" s="335" t="s">
        <v>403</v>
      </c>
      <c r="B9" s="172" t="s">
        <v>404</v>
      </c>
      <c r="C9" s="172" t="s">
        <v>405</v>
      </c>
      <c r="D9" s="172" t="s">
        <v>406</v>
      </c>
      <c r="E9" s="172" t="s">
        <v>407</v>
      </c>
      <c r="F9" s="172" t="s">
        <v>408</v>
      </c>
      <c r="G9" s="173" t="s">
        <v>390</v>
      </c>
    </row>
    <row r="10" spans="1:7" x14ac:dyDescent="0.25">
      <c r="A10" s="336"/>
      <c r="B10" s="174"/>
      <c r="C10" s="174"/>
      <c r="D10" s="174"/>
      <c r="E10" s="174"/>
      <c r="F10" s="174" t="s">
        <v>389</v>
      </c>
      <c r="G10" s="175" t="s">
        <v>391</v>
      </c>
    </row>
    <row r="11" spans="1:7" x14ac:dyDescent="0.25">
      <c r="A11" s="336"/>
      <c r="B11" s="174"/>
      <c r="C11" s="174"/>
      <c r="D11" s="174"/>
      <c r="E11" s="174"/>
      <c r="F11" s="174"/>
      <c r="G11" s="175" t="s">
        <v>401</v>
      </c>
    </row>
    <row r="12" spans="1:7" x14ac:dyDescent="0.25">
      <c r="A12" s="337"/>
      <c r="B12" s="176"/>
      <c r="C12" s="176"/>
      <c r="D12" s="176"/>
      <c r="E12" s="176"/>
      <c r="F12" s="176"/>
      <c r="G12" s="177" t="s">
        <v>402</v>
      </c>
    </row>
    <row r="13" spans="1:7" ht="30" x14ac:dyDescent="0.25">
      <c r="A13" s="335" t="s">
        <v>409</v>
      </c>
      <c r="B13" s="178" t="s">
        <v>397</v>
      </c>
      <c r="C13" s="178" t="s">
        <v>410</v>
      </c>
      <c r="D13" s="178" t="s">
        <v>399</v>
      </c>
      <c r="E13" s="178" t="s">
        <v>407</v>
      </c>
      <c r="F13" s="178" t="s">
        <v>400</v>
      </c>
      <c r="G13" s="179" t="s">
        <v>411</v>
      </c>
    </row>
    <row r="14" spans="1:7" ht="30" x14ac:dyDescent="0.25">
      <c r="A14" s="336"/>
      <c r="B14" s="172" t="s">
        <v>412</v>
      </c>
      <c r="C14" s="172" t="s">
        <v>413</v>
      </c>
      <c r="D14" s="172" t="s">
        <v>414</v>
      </c>
      <c r="E14" s="172" t="s">
        <v>407</v>
      </c>
      <c r="F14" s="172" t="s">
        <v>400</v>
      </c>
      <c r="G14" s="173" t="s">
        <v>401</v>
      </c>
    </row>
    <row r="15" spans="1:7" x14ac:dyDescent="0.25">
      <c r="A15" s="336"/>
      <c r="B15" s="176"/>
      <c r="C15" s="176"/>
      <c r="D15" s="176"/>
      <c r="E15" s="176"/>
      <c r="F15" s="176"/>
      <c r="G15" s="177" t="s">
        <v>415</v>
      </c>
    </row>
    <row r="16" spans="1:7" ht="45" x14ac:dyDescent="0.25">
      <c r="A16" s="336"/>
      <c r="B16" s="172" t="s">
        <v>416</v>
      </c>
      <c r="C16" s="172" t="s">
        <v>417</v>
      </c>
      <c r="D16" s="172" t="s">
        <v>418</v>
      </c>
      <c r="E16" s="172" t="s">
        <v>407</v>
      </c>
      <c r="F16" s="172" t="s">
        <v>400</v>
      </c>
      <c r="G16" s="173" t="s">
        <v>401</v>
      </c>
    </row>
    <row r="17" spans="1:7" x14ac:dyDescent="0.25">
      <c r="A17" s="337"/>
      <c r="B17" s="176"/>
      <c r="C17" s="176"/>
      <c r="D17" s="176"/>
      <c r="E17" s="176"/>
      <c r="F17" s="176"/>
      <c r="G17" s="177" t="s">
        <v>415</v>
      </c>
    </row>
    <row r="18" spans="1:7" ht="30" x14ac:dyDescent="0.25">
      <c r="A18" s="335" t="s">
        <v>419</v>
      </c>
      <c r="B18" s="178" t="s">
        <v>397</v>
      </c>
      <c r="C18" s="178" t="s">
        <v>410</v>
      </c>
      <c r="D18" s="178" t="s">
        <v>399</v>
      </c>
      <c r="E18" s="178" t="s">
        <v>407</v>
      </c>
      <c r="F18" s="178" t="s">
        <v>400</v>
      </c>
      <c r="G18" s="179" t="s">
        <v>420</v>
      </c>
    </row>
    <row r="19" spans="1:7" ht="30" x14ac:dyDescent="0.25">
      <c r="A19" s="336"/>
      <c r="B19" s="172" t="s">
        <v>412</v>
      </c>
      <c r="C19" s="172" t="s">
        <v>413</v>
      </c>
      <c r="D19" s="172" t="s">
        <v>414</v>
      </c>
      <c r="E19" s="172" t="s">
        <v>407</v>
      </c>
      <c r="F19" s="172" t="s">
        <v>421</v>
      </c>
      <c r="G19" s="173" t="s">
        <v>401</v>
      </c>
    </row>
    <row r="20" spans="1:7" x14ac:dyDescent="0.25">
      <c r="A20" s="337"/>
      <c r="B20" s="176"/>
      <c r="C20" s="176"/>
      <c r="D20" s="176"/>
      <c r="E20" s="176"/>
      <c r="F20" s="176"/>
      <c r="G20" s="177" t="s">
        <v>415</v>
      </c>
    </row>
    <row r="21" spans="1:7" ht="30" x14ac:dyDescent="0.25">
      <c r="A21" s="338" t="s">
        <v>422</v>
      </c>
      <c r="B21" s="180" t="s">
        <v>404</v>
      </c>
      <c r="C21" s="180" t="s">
        <v>405</v>
      </c>
      <c r="D21" s="180" t="s">
        <v>406</v>
      </c>
      <c r="E21" s="180" t="s">
        <v>407</v>
      </c>
      <c r="F21" s="180" t="s">
        <v>408</v>
      </c>
      <c r="G21" s="181" t="s">
        <v>390</v>
      </c>
    </row>
    <row r="22" spans="1:7" x14ac:dyDescent="0.25">
      <c r="A22" s="339"/>
      <c r="B22" s="182"/>
      <c r="C22" s="182"/>
      <c r="D22" s="182"/>
      <c r="E22" s="182"/>
      <c r="F22" s="182" t="s">
        <v>389</v>
      </c>
      <c r="G22" s="183" t="s">
        <v>391</v>
      </c>
    </row>
    <row r="23" spans="1:7" x14ac:dyDescent="0.25">
      <c r="A23" s="339"/>
      <c r="B23" s="182"/>
      <c r="C23" s="182"/>
      <c r="D23" s="182"/>
      <c r="E23" s="182"/>
      <c r="F23" s="182"/>
      <c r="G23" s="183" t="s">
        <v>401</v>
      </c>
    </row>
    <row r="24" spans="1:7" x14ac:dyDescent="0.25">
      <c r="A24" s="340"/>
      <c r="B24" s="184"/>
      <c r="C24" s="184"/>
      <c r="D24" s="184"/>
      <c r="E24" s="184"/>
      <c r="F24" s="184"/>
      <c r="G24" s="185" t="s">
        <v>415</v>
      </c>
    </row>
    <row r="25" spans="1:7" ht="60" x14ac:dyDescent="0.25">
      <c r="A25" s="329" t="s">
        <v>423</v>
      </c>
      <c r="B25" s="186" t="s">
        <v>424</v>
      </c>
      <c r="C25" s="186" t="s">
        <v>425</v>
      </c>
      <c r="D25" s="186" t="s">
        <v>426</v>
      </c>
      <c r="E25" s="186" t="s">
        <v>386</v>
      </c>
      <c r="F25" s="186" t="s">
        <v>427</v>
      </c>
      <c r="G25" s="187" t="s">
        <v>428</v>
      </c>
    </row>
    <row r="26" spans="1:7" x14ac:dyDescent="0.25">
      <c r="A26" s="330"/>
      <c r="B26" s="188"/>
      <c r="C26" s="188"/>
      <c r="D26" s="188"/>
      <c r="E26" s="188"/>
      <c r="F26" s="188" t="s">
        <v>429</v>
      </c>
      <c r="G26" s="189"/>
    </row>
    <row r="27" spans="1:7" x14ac:dyDescent="0.25">
      <c r="A27" s="330"/>
      <c r="B27" s="188"/>
      <c r="C27" s="188"/>
      <c r="D27" s="188"/>
      <c r="E27" s="188"/>
      <c r="F27" s="188" t="s">
        <v>430</v>
      </c>
      <c r="G27" s="189"/>
    </row>
    <row r="28" spans="1:7" ht="30" x14ac:dyDescent="0.25">
      <c r="A28" s="330"/>
      <c r="B28" s="188"/>
      <c r="C28" s="188"/>
      <c r="D28" s="188"/>
      <c r="E28" s="188"/>
      <c r="F28" s="188" t="s">
        <v>431</v>
      </c>
      <c r="G28" s="189"/>
    </row>
    <row r="29" spans="1:7" x14ac:dyDescent="0.25">
      <c r="A29" s="330"/>
      <c r="B29" s="188"/>
      <c r="C29" s="188"/>
      <c r="D29" s="188"/>
      <c r="E29" s="188"/>
      <c r="F29" s="188" t="s">
        <v>432</v>
      </c>
      <c r="G29" s="189"/>
    </row>
    <row r="30" spans="1:7" ht="45" x14ac:dyDescent="0.25">
      <c r="A30" s="330"/>
      <c r="B30" s="188"/>
      <c r="C30" s="188"/>
      <c r="D30" s="188"/>
      <c r="E30" s="188"/>
      <c r="F30" s="188" t="s">
        <v>433</v>
      </c>
      <c r="G30" s="189"/>
    </row>
    <row r="31" spans="1:7" x14ac:dyDescent="0.25">
      <c r="A31" s="330"/>
      <c r="B31" s="188"/>
      <c r="C31" s="188"/>
      <c r="D31" s="188"/>
      <c r="E31" s="188"/>
      <c r="F31" s="188" t="s">
        <v>434</v>
      </c>
      <c r="G31" s="189"/>
    </row>
    <row r="32" spans="1:7" x14ac:dyDescent="0.25">
      <c r="A32" s="330"/>
      <c r="B32" s="190"/>
      <c r="C32" s="190"/>
      <c r="D32" s="190"/>
      <c r="E32" s="190"/>
      <c r="F32" s="190" t="s">
        <v>400</v>
      </c>
      <c r="G32" s="191"/>
    </row>
    <row r="33" spans="1:7" ht="45" x14ac:dyDescent="0.25">
      <c r="A33" s="330"/>
      <c r="B33" s="186" t="s">
        <v>435</v>
      </c>
      <c r="C33" s="186" t="s">
        <v>436</v>
      </c>
      <c r="D33" s="186" t="s">
        <v>437</v>
      </c>
      <c r="E33" s="186" t="s">
        <v>386</v>
      </c>
      <c r="F33" s="186" t="s">
        <v>427</v>
      </c>
      <c r="G33" s="187" t="s">
        <v>428</v>
      </c>
    </row>
    <row r="34" spans="1:7" x14ac:dyDescent="0.25">
      <c r="A34" s="330"/>
      <c r="B34" s="188"/>
      <c r="C34" s="188"/>
      <c r="D34" s="188"/>
      <c r="E34" s="188"/>
      <c r="F34" s="188" t="s">
        <v>438</v>
      </c>
      <c r="G34" s="189"/>
    </row>
    <row r="35" spans="1:7" x14ac:dyDescent="0.25">
      <c r="A35" s="330"/>
      <c r="B35" s="188"/>
      <c r="C35" s="188"/>
      <c r="D35" s="188"/>
      <c r="E35" s="188"/>
      <c r="F35" s="188" t="s">
        <v>429</v>
      </c>
      <c r="G35" s="189"/>
    </row>
    <row r="36" spans="1:7" x14ac:dyDescent="0.25">
      <c r="A36" s="330"/>
      <c r="B36" s="188"/>
      <c r="C36" s="188"/>
      <c r="D36" s="188"/>
      <c r="E36" s="188"/>
      <c r="F36" s="188" t="s">
        <v>439</v>
      </c>
      <c r="G36" s="189"/>
    </row>
    <row r="37" spans="1:7" x14ac:dyDescent="0.25">
      <c r="A37" s="330"/>
      <c r="B37" s="188"/>
      <c r="C37" s="188"/>
      <c r="D37" s="188"/>
      <c r="E37" s="188"/>
      <c r="F37" s="188" t="s">
        <v>430</v>
      </c>
      <c r="G37" s="189"/>
    </row>
    <row r="38" spans="1:7" x14ac:dyDescent="0.25">
      <c r="A38" s="330"/>
      <c r="B38" s="188"/>
      <c r="C38" s="188"/>
      <c r="D38" s="188"/>
      <c r="E38" s="188"/>
      <c r="F38" s="188" t="s">
        <v>440</v>
      </c>
      <c r="G38" s="189"/>
    </row>
    <row r="39" spans="1:7" ht="45" x14ac:dyDescent="0.25">
      <c r="A39" s="330"/>
      <c r="B39" s="188"/>
      <c r="C39" s="188"/>
      <c r="D39" s="188"/>
      <c r="E39" s="188"/>
      <c r="F39" s="188" t="s">
        <v>441</v>
      </c>
      <c r="G39" s="189"/>
    </row>
    <row r="40" spans="1:7" x14ac:dyDescent="0.25">
      <c r="A40" s="330"/>
      <c r="B40" s="188"/>
      <c r="C40" s="188"/>
      <c r="D40" s="188"/>
      <c r="E40" s="188"/>
      <c r="F40" s="188" t="s">
        <v>442</v>
      </c>
      <c r="G40" s="189"/>
    </row>
    <row r="41" spans="1:7" ht="30" x14ac:dyDescent="0.25">
      <c r="A41" s="330"/>
      <c r="B41" s="188"/>
      <c r="C41" s="188"/>
      <c r="D41" s="188"/>
      <c r="E41" s="188"/>
      <c r="F41" s="188" t="s">
        <v>431</v>
      </c>
      <c r="G41" s="189"/>
    </row>
    <row r="42" spans="1:7" ht="30" x14ac:dyDescent="0.25">
      <c r="A42" s="330"/>
      <c r="B42" s="188"/>
      <c r="C42" s="188"/>
      <c r="D42" s="188"/>
      <c r="E42" s="188"/>
      <c r="F42" s="188" t="s">
        <v>387</v>
      </c>
      <c r="G42" s="189"/>
    </row>
    <row r="43" spans="1:7" ht="30" x14ac:dyDescent="0.25">
      <c r="A43" s="330"/>
      <c r="B43" s="188"/>
      <c r="C43" s="188"/>
      <c r="D43" s="188"/>
      <c r="E43" s="188"/>
      <c r="F43" s="188" t="s">
        <v>443</v>
      </c>
      <c r="G43" s="189"/>
    </row>
    <row r="44" spans="1:7" ht="30" x14ac:dyDescent="0.25">
      <c r="A44" s="330"/>
      <c r="B44" s="188"/>
      <c r="C44" s="188"/>
      <c r="D44" s="188"/>
      <c r="E44" s="188"/>
      <c r="F44" s="188" t="s">
        <v>444</v>
      </c>
      <c r="G44" s="189"/>
    </row>
    <row r="45" spans="1:7" ht="30" x14ac:dyDescent="0.25">
      <c r="A45" s="330"/>
      <c r="B45" s="188"/>
      <c r="C45" s="188"/>
      <c r="D45" s="188"/>
      <c r="E45" s="188"/>
      <c r="F45" s="188" t="s">
        <v>408</v>
      </c>
      <c r="G45" s="189"/>
    </row>
    <row r="46" spans="1:7" x14ac:dyDescent="0.25">
      <c r="A46" s="330"/>
      <c r="B46" s="188"/>
      <c r="C46" s="188"/>
      <c r="D46" s="188"/>
      <c r="E46" s="188"/>
      <c r="F46" s="188" t="s">
        <v>395</v>
      </c>
      <c r="G46" s="189"/>
    </row>
    <row r="47" spans="1:7" x14ac:dyDescent="0.25">
      <c r="A47" s="330"/>
      <c r="B47" s="188"/>
      <c r="C47" s="188"/>
      <c r="D47" s="188"/>
      <c r="E47" s="188"/>
      <c r="F47" s="188" t="s">
        <v>445</v>
      </c>
      <c r="G47" s="189"/>
    </row>
    <row r="48" spans="1:7" x14ac:dyDescent="0.25">
      <c r="A48" s="330"/>
      <c r="B48" s="188"/>
      <c r="C48" s="188"/>
      <c r="D48" s="188"/>
      <c r="E48" s="188"/>
      <c r="F48" s="188" t="s">
        <v>446</v>
      </c>
      <c r="G48" s="189"/>
    </row>
    <row r="49" spans="1:7" x14ac:dyDescent="0.25">
      <c r="A49" s="330"/>
      <c r="B49" s="188"/>
      <c r="C49" s="188"/>
      <c r="D49" s="188"/>
      <c r="E49" s="188"/>
      <c r="F49" s="188" t="s">
        <v>447</v>
      </c>
      <c r="G49" s="189"/>
    </row>
    <row r="50" spans="1:7" x14ac:dyDescent="0.25">
      <c r="A50" s="330"/>
      <c r="B50" s="188"/>
      <c r="C50" s="188"/>
      <c r="D50" s="188"/>
      <c r="E50" s="188"/>
      <c r="F50" s="188" t="s">
        <v>448</v>
      </c>
      <c r="G50" s="189"/>
    </row>
    <row r="51" spans="1:7" x14ac:dyDescent="0.25">
      <c r="A51" s="330"/>
      <c r="B51" s="188"/>
      <c r="C51" s="188"/>
      <c r="D51" s="188"/>
      <c r="E51" s="188"/>
      <c r="F51" s="188" t="s">
        <v>432</v>
      </c>
      <c r="G51" s="189"/>
    </row>
    <row r="52" spans="1:7" ht="30" x14ac:dyDescent="0.25">
      <c r="A52" s="330"/>
      <c r="B52" s="188"/>
      <c r="C52" s="188"/>
      <c r="D52" s="188"/>
      <c r="E52" s="188"/>
      <c r="F52" s="188" t="s">
        <v>449</v>
      </c>
      <c r="G52" s="189"/>
    </row>
    <row r="53" spans="1:7" ht="45" x14ac:dyDescent="0.25">
      <c r="A53" s="330"/>
      <c r="B53" s="188"/>
      <c r="C53" s="188"/>
      <c r="D53" s="188"/>
      <c r="E53" s="188"/>
      <c r="F53" s="188" t="s">
        <v>433</v>
      </c>
      <c r="G53" s="189"/>
    </row>
    <row r="54" spans="1:7" x14ac:dyDescent="0.25">
      <c r="A54" s="330"/>
      <c r="B54" s="188"/>
      <c r="C54" s="188"/>
      <c r="D54" s="188"/>
      <c r="E54" s="188"/>
      <c r="F54" s="188" t="s">
        <v>450</v>
      </c>
      <c r="G54" s="189"/>
    </row>
    <row r="55" spans="1:7" x14ac:dyDescent="0.25">
      <c r="A55" s="330"/>
      <c r="B55" s="188"/>
      <c r="C55" s="188"/>
      <c r="D55" s="188"/>
      <c r="E55" s="188"/>
      <c r="F55" s="188" t="s">
        <v>434</v>
      </c>
      <c r="G55" s="189"/>
    </row>
    <row r="56" spans="1:7" x14ac:dyDescent="0.25">
      <c r="A56" s="330"/>
      <c r="B56" s="188"/>
      <c r="C56" s="188"/>
      <c r="D56" s="188"/>
      <c r="E56" s="188"/>
      <c r="F56" s="188" t="s">
        <v>451</v>
      </c>
      <c r="G56" s="189"/>
    </row>
    <row r="57" spans="1:7" x14ac:dyDescent="0.25">
      <c r="A57" s="330"/>
      <c r="B57" s="190"/>
      <c r="C57" s="190"/>
      <c r="D57" s="190"/>
      <c r="E57" s="190"/>
      <c r="F57" s="190" t="s">
        <v>452</v>
      </c>
      <c r="G57" s="191"/>
    </row>
    <row r="58" spans="1:7" ht="30" x14ac:dyDescent="0.25">
      <c r="A58" s="330"/>
      <c r="B58" s="186" t="s">
        <v>453</v>
      </c>
      <c r="C58" s="186" t="s">
        <v>453</v>
      </c>
      <c r="D58" s="186" t="s">
        <v>454</v>
      </c>
      <c r="E58" s="186" t="s">
        <v>455</v>
      </c>
      <c r="F58" s="192" t="s">
        <v>444</v>
      </c>
      <c r="G58" s="187" t="s">
        <v>428</v>
      </c>
    </row>
    <row r="59" spans="1:7" x14ac:dyDescent="0.25">
      <c r="A59" s="330"/>
      <c r="B59" s="188"/>
      <c r="C59" s="188"/>
      <c r="D59" s="188"/>
      <c r="E59" s="188"/>
      <c r="F59" s="193" t="s">
        <v>432</v>
      </c>
      <c r="G59" s="189"/>
    </row>
    <row r="60" spans="1:7" x14ac:dyDescent="0.25">
      <c r="A60" s="330"/>
      <c r="B60" s="190"/>
      <c r="C60" s="190"/>
      <c r="D60" s="190"/>
      <c r="E60" s="190"/>
      <c r="F60" s="194" t="s">
        <v>400</v>
      </c>
      <c r="G60" s="191"/>
    </row>
    <row r="61" spans="1:7" ht="30" x14ac:dyDescent="0.25">
      <c r="A61" s="330"/>
      <c r="B61" s="186" t="s">
        <v>456</v>
      </c>
      <c r="C61" s="186" t="s">
        <v>457</v>
      </c>
      <c r="D61" s="186" t="s">
        <v>458</v>
      </c>
      <c r="E61" s="186" t="s">
        <v>455</v>
      </c>
      <c r="F61" s="186" t="s">
        <v>408</v>
      </c>
      <c r="G61" s="187" t="s">
        <v>428</v>
      </c>
    </row>
    <row r="62" spans="1:7" x14ac:dyDescent="0.25">
      <c r="A62" s="330"/>
      <c r="B62" s="188"/>
      <c r="C62" s="188"/>
      <c r="D62" s="188"/>
      <c r="E62" s="188"/>
      <c r="F62" s="188" t="s">
        <v>445</v>
      </c>
      <c r="G62" s="189"/>
    </row>
    <row r="63" spans="1:7" x14ac:dyDescent="0.25">
      <c r="A63" s="330"/>
      <c r="B63" s="188"/>
      <c r="C63" s="188"/>
      <c r="D63" s="188"/>
      <c r="E63" s="188"/>
      <c r="F63" s="188" t="s">
        <v>432</v>
      </c>
      <c r="G63" s="189"/>
    </row>
    <row r="64" spans="1:7" x14ac:dyDescent="0.25">
      <c r="A64" s="330"/>
      <c r="B64" s="190"/>
      <c r="C64" s="190"/>
      <c r="D64" s="190"/>
      <c r="E64" s="190"/>
      <c r="F64" s="190" t="s">
        <v>459</v>
      </c>
      <c r="G64" s="191"/>
    </row>
    <row r="65" spans="1:7" ht="45" x14ac:dyDescent="0.25">
      <c r="A65" s="330"/>
      <c r="B65" s="186" t="s">
        <v>460</v>
      </c>
      <c r="C65" s="186" t="s">
        <v>461</v>
      </c>
      <c r="D65" s="186" t="s">
        <v>462</v>
      </c>
      <c r="E65" s="186" t="s">
        <v>386</v>
      </c>
      <c r="F65" s="186" t="s">
        <v>463</v>
      </c>
      <c r="G65" s="187" t="s">
        <v>464</v>
      </c>
    </row>
    <row r="66" spans="1:7" ht="30" x14ac:dyDescent="0.25">
      <c r="A66" s="330"/>
      <c r="B66" s="190"/>
      <c r="C66" s="190"/>
      <c r="D66" s="190" t="s">
        <v>465</v>
      </c>
      <c r="E66" s="190"/>
      <c r="F66" s="190"/>
      <c r="G66" s="191"/>
    </row>
    <row r="67" spans="1:7" ht="30" x14ac:dyDescent="0.25">
      <c r="A67" s="330"/>
      <c r="B67" s="186" t="s">
        <v>466</v>
      </c>
      <c r="C67" s="186" t="s">
        <v>466</v>
      </c>
      <c r="D67" s="186" t="s">
        <v>467</v>
      </c>
      <c r="E67" s="186" t="s">
        <v>455</v>
      </c>
      <c r="F67" s="186" t="s">
        <v>447</v>
      </c>
      <c r="G67" s="187" t="s">
        <v>428</v>
      </c>
    </row>
    <row r="68" spans="1:7" x14ac:dyDescent="0.25">
      <c r="A68" s="331"/>
      <c r="B68" s="190"/>
      <c r="C68" s="190"/>
      <c r="D68" s="190"/>
      <c r="E68" s="190"/>
      <c r="F68" s="190" t="s">
        <v>400</v>
      </c>
      <c r="G68" s="191"/>
    </row>
    <row r="69" spans="1:7" ht="30" x14ac:dyDescent="0.25">
      <c r="A69" s="311" t="s">
        <v>468</v>
      </c>
      <c r="B69" s="195" t="s">
        <v>466</v>
      </c>
      <c r="C69" s="195" t="s">
        <v>469</v>
      </c>
      <c r="D69" s="195" t="s">
        <v>470</v>
      </c>
      <c r="E69" s="195" t="s">
        <v>471</v>
      </c>
      <c r="F69" s="195" t="s">
        <v>447</v>
      </c>
      <c r="G69" s="196" t="s">
        <v>390</v>
      </c>
    </row>
    <row r="70" spans="1:7" ht="30" x14ac:dyDescent="0.25">
      <c r="A70" s="312"/>
      <c r="B70" s="197"/>
      <c r="C70" s="197"/>
      <c r="D70" s="197" t="s">
        <v>467</v>
      </c>
      <c r="E70" s="197"/>
      <c r="F70" s="197" t="s">
        <v>400</v>
      </c>
      <c r="G70" s="198" t="s">
        <v>391</v>
      </c>
    </row>
    <row r="71" spans="1:7" x14ac:dyDescent="0.25">
      <c r="A71" s="312"/>
      <c r="B71" s="197"/>
      <c r="C71" s="197"/>
      <c r="D71" s="197"/>
      <c r="E71" s="197"/>
      <c r="F71" s="197"/>
      <c r="G71" s="198" t="s">
        <v>401</v>
      </c>
    </row>
    <row r="72" spans="1:7" x14ac:dyDescent="0.25">
      <c r="A72" s="312"/>
      <c r="B72" s="199"/>
      <c r="C72" s="199"/>
      <c r="D72" s="199"/>
      <c r="E72" s="199"/>
      <c r="F72" s="199"/>
      <c r="G72" s="200" t="s">
        <v>402</v>
      </c>
    </row>
    <row r="73" spans="1:7" ht="30" x14ac:dyDescent="0.25">
      <c r="A73" s="312"/>
      <c r="B73" s="195" t="s">
        <v>397</v>
      </c>
      <c r="C73" s="195" t="s">
        <v>410</v>
      </c>
      <c r="D73" s="195" t="s">
        <v>399</v>
      </c>
      <c r="E73" s="195" t="s">
        <v>407</v>
      </c>
      <c r="F73" s="195" t="s">
        <v>451</v>
      </c>
      <c r="G73" s="196" t="s">
        <v>401</v>
      </c>
    </row>
    <row r="74" spans="1:7" x14ac:dyDescent="0.25">
      <c r="A74" s="313"/>
      <c r="B74" s="199"/>
      <c r="C74" s="199"/>
      <c r="D74" s="199"/>
      <c r="E74" s="199"/>
      <c r="F74" s="199"/>
      <c r="G74" s="200" t="s">
        <v>402</v>
      </c>
    </row>
    <row r="75" spans="1:7" ht="45" x14ac:dyDescent="0.25">
      <c r="A75" s="314" t="s">
        <v>472</v>
      </c>
      <c r="B75" s="201" t="s">
        <v>473</v>
      </c>
      <c r="C75" s="201" t="s">
        <v>473</v>
      </c>
      <c r="D75" s="201" t="s">
        <v>474</v>
      </c>
      <c r="E75" s="201" t="s">
        <v>471</v>
      </c>
      <c r="F75" s="201" t="s">
        <v>408</v>
      </c>
      <c r="G75" s="202" t="s">
        <v>475</v>
      </c>
    </row>
    <row r="76" spans="1:7" x14ac:dyDescent="0.25">
      <c r="A76" s="315"/>
      <c r="B76" s="203"/>
      <c r="C76" s="203"/>
      <c r="D76" s="203"/>
      <c r="E76" s="203"/>
      <c r="F76" s="203" t="s">
        <v>389</v>
      </c>
      <c r="G76" s="204" t="s">
        <v>476</v>
      </c>
    </row>
    <row r="77" spans="1:7" x14ac:dyDescent="0.25">
      <c r="A77" s="315"/>
      <c r="B77" s="203"/>
      <c r="C77" s="203"/>
      <c r="D77" s="203"/>
      <c r="E77" s="203"/>
      <c r="F77" s="203"/>
      <c r="G77" s="204" t="s">
        <v>477</v>
      </c>
    </row>
    <row r="78" spans="1:7" x14ac:dyDescent="0.25">
      <c r="A78" s="315"/>
      <c r="B78" s="203"/>
      <c r="C78" s="203"/>
      <c r="D78" s="203"/>
      <c r="E78" s="203"/>
      <c r="F78" s="203"/>
      <c r="G78" s="204" t="s">
        <v>388</v>
      </c>
    </row>
    <row r="79" spans="1:7" x14ac:dyDescent="0.25">
      <c r="A79" s="315"/>
      <c r="B79" s="205"/>
      <c r="C79" s="205"/>
      <c r="D79" s="205"/>
      <c r="E79" s="205"/>
      <c r="F79" s="205"/>
      <c r="G79" s="206" t="s">
        <v>478</v>
      </c>
    </row>
    <row r="80" spans="1:7" ht="30" x14ac:dyDescent="0.25">
      <c r="A80" s="315"/>
      <c r="B80" s="201" t="s">
        <v>466</v>
      </c>
      <c r="C80" s="201" t="s">
        <v>479</v>
      </c>
      <c r="D80" s="201" t="s">
        <v>470</v>
      </c>
      <c r="E80" s="201" t="s">
        <v>471</v>
      </c>
      <c r="F80" s="201" t="s">
        <v>387</v>
      </c>
      <c r="G80" s="202" t="s">
        <v>480</v>
      </c>
    </row>
    <row r="81" spans="1:7" ht="30" x14ac:dyDescent="0.25">
      <c r="A81" s="315"/>
      <c r="B81" s="203"/>
      <c r="C81" s="203"/>
      <c r="D81" s="203" t="s">
        <v>467</v>
      </c>
      <c r="E81" s="203"/>
      <c r="F81" s="203" t="s">
        <v>408</v>
      </c>
      <c r="G81" s="204"/>
    </row>
    <row r="82" spans="1:7" x14ac:dyDescent="0.25">
      <c r="A82" s="315"/>
      <c r="B82" s="203"/>
      <c r="C82" s="203"/>
      <c r="D82" s="203"/>
      <c r="E82" s="203"/>
      <c r="F82" s="203" t="s">
        <v>395</v>
      </c>
      <c r="G82" s="204"/>
    </row>
    <row r="83" spans="1:7" x14ac:dyDescent="0.25">
      <c r="A83" s="315"/>
      <c r="B83" s="203"/>
      <c r="C83" s="203"/>
      <c r="D83" s="203"/>
      <c r="E83" s="203"/>
      <c r="F83" s="203" t="s">
        <v>445</v>
      </c>
      <c r="G83" s="204"/>
    </row>
    <row r="84" spans="1:7" x14ac:dyDescent="0.25">
      <c r="A84" s="315"/>
      <c r="B84" s="205"/>
      <c r="C84" s="205"/>
      <c r="D84" s="205"/>
      <c r="E84" s="205"/>
      <c r="F84" s="205" t="s">
        <v>447</v>
      </c>
      <c r="G84" s="206"/>
    </row>
    <row r="85" spans="1:7" ht="30" x14ac:dyDescent="0.25">
      <c r="A85" s="315"/>
      <c r="B85" s="201" t="s">
        <v>481</v>
      </c>
      <c r="C85" s="201" t="s">
        <v>482</v>
      </c>
      <c r="D85" s="201" t="s">
        <v>483</v>
      </c>
      <c r="E85" s="201" t="s">
        <v>471</v>
      </c>
      <c r="F85" s="201" t="s">
        <v>443</v>
      </c>
      <c r="G85" s="202" t="s">
        <v>390</v>
      </c>
    </row>
    <row r="86" spans="1:7" x14ac:dyDescent="0.25">
      <c r="A86" s="315"/>
      <c r="B86" s="203"/>
      <c r="C86" s="203"/>
      <c r="D86" s="203"/>
      <c r="E86" s="203"/>
      <c r="F86" s="203" t="s">
        <v>395</v>
      </c>
      <c r="G86" s="204" t="s">
        <v>391</v>
      </c>
    </row>
    <row r="87" spans="1:7" x14ac:dyDescent="0.25">
      <c r="A87" s="315"/>
      <c r="B87" s="203"/>
      <c r="C87" s="203"/>
      <c r="D87" s="203"/>
      <c r="E87" s="203"/>
      <c r="F87" s="203" t="s">
        <v>447</v>
      </c>
      <c r="G87" s="204" t="s">
        <v>401</v>
      </c>
    </row>
    <row r="88" spans="1:7" x14ac:dyDescent="0.25">
      <c r="A88" s="316"/>
      <c r="B88" s="205"/>
      <c r="C88" s="205"/>
      <c r="D88" s="205"/>
      <c r="E88" s="205"/>
      <c r="F88" s="205" t="s">
        <v>400</v>
      </c>
      <c r="G88" s="206" t="s">
        <v>415</v>
      </c>
    </row>
    <row r="89" spans="1:7" ht="30" x14ac:dyDescent="0.25">
      <c r="A89" s="317" t="s">
        <v>484</v>
      </c>
      <c r="B89" s="207" t="s">
        <v>485</v>
      </c>
      <c r="C89" s="207" t="s">
        <v>486</v>
      </c>
      <c r="D89" s="207" t="s">
        <v>487</v>
      </c>
      <c r="E89" s="207" t="s">
        <v>471</v>
      </c>
      <c r="F89" s="207" t="s">
        <v>445</v>
      </c>
      <c r="G89" s="208" t="s">
        <v>401</v>
      </c>
    </row>
    <row r="90" spans="1:7" x14ac:dyDescent="0.25">
      <c r="A90" s="318"/>
      <c r="B90" s="209"/>
      <c r="C90" s="209"/>
      <c r="D90" s="209"/>
      <c r="E90" s="209"/>
      <c r="F90" s="209" t="s">
        <v>447</v>
      </c>
      <c r="G90" s="210" t="s">
        <v>415</v>
      </c>
    </row>
    <row r="91" spans="1:7" x14ac:dyDescent="0.25">
      <c r="A91" s="318"/>
      <c r="B91" s="211"/>
      <c r="C91" s="211"/>
      <c r="D91" s="211"/>
      <c r="E91" s="211"/>
      <c r="F91" s="211" t="s">
        <v>451</v>
      </c>
      <c r="G91" s="212"/>
    </row>
    <row r="92" spans="1:7" ht="30" x14ac:dyDescent="0.25">
      <c r="A92" s="318"/>
      <c r="B92" s="207" t="s">
        <v>466</v>
      </c>
      <c r="C92" s="207" t="s">
        <v>479</v>
      </c>
      <c r="D92" s="207" t="s">
        <v>470</v>
      </c>
      <c r="E92" s="207" t="s">
        <v>455</v>
      </c>
      <c r="F92" s="207" t="s">
        <v>447</v>
      </c>
      <c r="G92" s="208" t="s">
        <v>390</v>
      </c>
    </row>
    <row r="93" spans="1:7" ht="30" x14ac:dyDescent="0.25">
      <c r="A93" s="318"/>
      <c r="B93" s="209"/>
      <c r="C93" s="209"/>
      <c r="D93" s="209" t="s">
        <v>467</v>
      </c>
      <c r="E93" s="209"/>
      <c r="F93" s="209" t="s">
        <v>400</v>
      </c>
      <c r="G93" s="210" t="s">
        <v>391</v>
      </c>
    </row>
    <row r="94" spans="1:7" x14ac:dyDescent="0.25">
      <c r="A94" s="318"/>
      <c r="B94" s="209"/>
      <c r="C94" s="209"/>
      <c r="D94" s="209"/>
      <c r="E94" s="209"/>
      <c r="F94" s="209"/>
      <c r="G94" s="210" t="s">
        <v>401</v>
      </c>
    </row>
    <row r="95" spans="1:7" x14ac:dyDescent="0.25">
      <c r="A95" s="318"/>
      <c r="B95" s="211"/>
      <c r="C95" s="211"/>
      <c r="D95" s="211"/>
      <c r="E95" s="211"/>
      <c r="F95" s="211"/>
      <c r="G95" s="212" t="s">
        <v>402</v>
      </c>
    </row>
    <row r="96" spans="1:7" ht="30" x14ac:dyDescent="0.25">
      <c r="A96" s="318"/>
      <c r="B96" s="207" t="s">
        <v>397</v>
      </c>
      <c r="C96" s="207" t="s">
        <v>488</v>
      </c>
      <c r="D96" s="207" t="s">
        <v>399</v>
      </c>
      <c r="E96" s="207" t="s">
        <v>455</v>
      </c>
      <c r="F96" s="207" t="s">
        <v>444</v>
      </c>
      <c r="G96" s="208" t="s">
        <v>428</v>
      </c>
    </row>
    <row r="97" spans="1:7" ht="30" x14ac:dyDescent="0.25">
      <c r="A97" s="318"/>
      <c r="B97" s="209"/>
      <c r="C97" s="209"/>
      <c r="D97" s="209"/>
      <c r="E97" s="209"/>
      <c r="F97" s="209" t="s">
        <v>408</v>
      </c>
      <c r="G97" s="210"/>
    </row>
    <row r="98" spans="1:7" x14ac:dyDescent="0.25">
      <c r="A98" s="318"/>
      <c r="B98" s="209"/>
      <c r="C98" s="209"/>
      <c r="D98" s="209"/>
      <c r="E98" s="209"/>
      <c r="F98" s="209" t="s">
        <v>445</v>
      </c>
      <c r="G98" s="210"/>
    </row>
    <row r="99" spans="1:7" x14ac:dyDescent="0.25">
      <c r="A99" s="318"/>
      <c r="B99" s="209"/>
      <c r="C99" s="209"/>
      <c r="D99" s="209"/>
      <c r="E99" s="209"/>
      <c r="F99" s="209" t="s">
        <v>446</v>
      </c>
      <c r="G99" s="210"/>
    </row>
    <row r="100" spans="1:7" x14ac:dyDescent="0.25">
      <c r="A100" s="318"/>
      <c r="B100" s="209"/>
      <c r="C100" s="209"/>
      <c r="D100" s="209"/>
      <c r="E100" s="209"/>
      <c r="F100" s="209" t="s">
        <v>447</v>
      </c>
      <c r="G100" s="210"/>
    </row>
    <row r="101" spans="1:7" x14ac:dyDescent="0.25">
      <c r="A101" s="318"/>
      <c r="B101" s="209"/>
      <c r="C101" s="209"/>
      <c r="D101" s="209"/>
      <c r="E101" s="209"/>
      <c r="F101" s="209" t="s">
        <v>448</v>
      </c>
      <c r="G101" s="210"/>
    </row>
    <row r="102" spans="1:7" x14ac:dyDescent="0.25">
      <c r="A102" s="318"/>
      <c r="B102" s="209"/>
      <c r="C102" s="209"/>
      <c r="D102" s="209"/>
      <c r="E102" s="209"/>
      <c r="F102" s="209" t="s">
        <v>434</v>
      </c>
      <c r="G102" s="210"/>
    </row>
    <row r="103" spans="1:7" x14ac:dyDescent="0.25">
      <c r="A103" s="318"/>
      <c r="B103" s="211"/>
      <c r="C103" s="211"/>
      <c r="D103" s="211"/>
      <c r="E103" s="211"/>
      <c r="F103" s="211" t="s">
        <v>451</v>
      </c>
      <c r="G103" s="212"/>
    </row>
    <row r="104" spans="1:7" ht="30" x14ac:dyDescent="0.25">
      <c r="A104" s="318"/>
      <c r="B104" s="207" t="s">
        <v>489</v>
      </c>
      <c r="C104" s="207" t="s">
        <v>490</v>
      </c>
      <c r="D104" s="207" t="s">
        <v>483</v>
      </c>
      <c r="E104" s="207" t="s">
        <v>471</v>
      </c>
      <c r="F104" s="207" t="s">
        <v>443</v>
      </c>
      <c r="G104" s="208" t="s">
        <v>390</v>
      </c>
    </row>
    <row r="105" spans="1:7" x14ac:dyDescent="0.25">
      <c r="A105" s="318"/>
      <c r="B105" s="209"/>
      <c r="C105" s="209"/>
      <c r="D105" s="209"/>
      <c r="E105" s="209"/>
      <c r="F105" s="209" t="s">
        <v>395</v>
      </c>
      <c r="G105" s="210" t="s">
        <v>391</v>
      </c>
    </row>
    <row r="106" spans="1:7" x14ac:dyDescent="0.25">
      <c r="A106" s="318"/>
      <c r="B106" s="209"/>
      <c r="C106" s="209"/>
      <c r="D106" s="209"/>
      <c r="E106" s="209"/>
      <c r="F106" s="209" t="s">
        <v>447</v>
      </c>
      <c r="G106" s="210" t="s">
        <v>401</v>
      </c>
    </row>
    <row r="107" spans="1:7" x14ac:dyDescent="0.25">
      <c r="A107" s="318"/>
      <c r="B107" s="211"/>
      <c r="C107" s="211"/>
      <c r="D107" s="211"/>
      <c r="E107" s="211"/>
      <c r="F107" s="211" t="s">
        <v>451</v>
      </c>
      <c r="G107" s="212" t="s">
        <v>415</v>
      </c>
    </row>
    <row r="108" spans="1:7" ht="30" x14ac:dyDescent="0.25">
      <c r="A108" s="318"/>
      <c r="B108" s="207" t="s">
        <v>491</v>
      </c>
      <c r="C108" s="207" t="s">
        <v>492</v>
      </c>
      <c r="D108" s="207" t="s">
        <v>493</v>
      </c>
      <c r="E108" s="207" t="s">
        <v>471</v>
      </c>
      <c r="F108" s="207" t="s">
        <v>451</v>
      </c>
      <c r="G108" s="208" t="s">
        <v>401</v>
      </c>
    </row>
    <row r="109" spans="1:7" x14ac:dyDescent="0.25">
      <c r="A109" s="318"/>
      <c r="B109" s="211"/>
      <c r="C109" s="211"/>
      <c r="D109" s="211"/>
      <c r="E109" s="211"/>
      <c r="F109" s="211"/>
      <c r="G109" s="212" t="s">
        <v>402</v>
      </c>
    </row>
    <row r="110" spans="1:7" ht="30" x14ac:dyDescent="0.25">
      <c r="A110" s="318"/>
      <c r="B110" s="207" t="s">
        <v>416</v>
      </c>
      <c r="C110" s="207" t="s">
        <v>494</v>
      </c>
      <c r="D110" s="207" t="s">
        <v>418</v>
      </c>
      <c r="E110" s="207" t="s">
        <v>495</v>
      </c>
      <c r="F110" s="207" t="s">
        <v>445</v>
      </c>
      <c r="G110" s="208" t="s">
        <v>496</v>
      </c>
    </row>
    <row r="111" spans="1:7" x14ac:dyDescent="0.25">
      <c r="A111" s="318"/>
      <c r="B111" s="209"/>
      <c r="C111" s="209"/>
      <c r="D111" s="209"/>
      <c r="E111" s="209"/>
      <c r="F111" s="209" t="s">
        <v>447</v>
      </c>
      <c r="G111" s="210"/>
    </row>
    <row r="112" spans="1:7" x14ac:dyDescent="0.25">
      <c r="A112" s="319"/>
      <c r="B112" s="211"/>
      <c r="C112" s="211"/>
      <c r="D112" s="211"/>
      <c r="E112" s="211"/>
      <c r="F112" s="211" t="s">
        <v>400</v>
      </c>
      <c r="G112" s="212"/>
    </row>
    <row r="113" spans="1:7" ht="30" customHeight="1" x14ac:dyDescent="0.25">
      <c r="A113" s="320" t="s">
        <v>497</v>
      </c>
      <c r="B113" s="213" t="s">
        <v>383</v>
      </c>
      <c r="C113" s="213" t="s">
        <v>498</v>
      </c>
      <c r="D113" s="213" t="s">
        <v>385</v>
      </c>
      <c r="E113" s="213" t="s">
        <v>495</v>
      </c>
      <c r="F113" s="213" t="s">
        <v>387</v>
      </c>
      <c r="G113" s="214" t="s">
        <v>388</v>
      </c>
    </row>
    <row r="114" spans="1:7" x14ac:dyDescent="0.25">
      <c r="A114" s="321"/>
      <c r="B114" s="215"/>
      <c r="C114" s="215"/>
      <c r="D114" s="215"/>
      <c r="E114" s="215"/>
      <c r="F114" s="215" t="s">
        <v>395</v>
      </c>
      <c r="G114" s="216" t="s">
        <v>390</v>
      </c>
    </row>
    <row r="115" spans="1:7" x14ac:dyDescent="0.25">
      <c r="A115" s="321"/>
      <c r="B115" s="217"/>
      <c r="C115" s="217"/>
      <c r="D115" s="217"/>
      <c r="E115" s="217"/>
      <c r="F115" s="217"/>
      <c r="G115" s="218" t="s">
        <v>391</v>
      </c>
    </row>
    <row r="116" spans="1:7" ht="30" x14ac:dyDescent="0.25">
      <c r="A116" s="321"/>
      <c r="B116" s="213" t="s">
        <v>404</v>
      </c>
      <c r="C116" s="213" t="s">
        <v>405</v>
      </c>
      <c r="D116" s="213" t="s">
        <v>406</v>
      </c>
      <c r="E116" s="213" t="s">
        <v>495</v>
      </c>
      <c r="F116" s="213" t="s">
        <v>389</v>
      </c>
      <c r="G116" s="214" t="s">
        <v>390</v>
      </c>
    </row>
    <row r="117" spans="1:7" x14ac:dyDescent="0.25">
      <c r="A117" s="322"/>
      <c r="B117" s="217"/>
      <c r="C117" s="217"/>
      <c r="D117" s="217"/>
      <c r="E117" s="217"/>
      <c r="F117" s="217"/>
      <c r="G117" s="218" t="s">
        <v>391</v>
      </c>
    </row>
    <row r="118" spans="1:7" ht="30" x14ac:dyDescent="0.25">
      <c r="A118" s="219" t="s">
        <v>499</v>
      </c>
      <c r="B118" s="220" t="s">
        <v>500</v>
      </c>
      <c r="C118" s="220" t="s">
        <v>501</v>
      </c>
      <c r="D118" s="220" t="s">
        <v>458</v>
      </c>
      <c r="E118" s="220" t="s">
        <v>455</v>
      </c>
      <c r="F118" s="220" t="s">
        <v>459</v>
      </c>
      <c r="G118" s="221" t="s">
        <v>428</v>
      </c>
    </row>
    <row r="119" spans="1:7" ht="45" customHeight="1" x14ac:dyDescent="0.25">
      <c r="A119" s="323" t="s">
        <v>502</v>
      </c>
      <c r="B119" s="222" t="s">
        <v>500</v>
      </c>
      <c r="C119" s="222" t="s">
        <v>501</v>
      </c>
      <c r="D119" s="222" t="s">
        <v>458</v>
      </c>
      <c r="E119" s="222" t="s">
        <v>455</v>
      </c>
      <c r="F119" s="222" t="s">
        <v>408</v>
      </c>
      <c r="G119" s="223" t="s">
        <v>390</v>
      </c>
    </row>
    <row r="120" spans="1:7" x14ac:dyDescent="0.25">
      <c r="A120" s="324"/>
      <c r="B120" s="224"/>
      <c r="C120" s="224"/>
      <c r="D120" s="224"/>
      <c r="E120" s="224"/>
      <c r="F120" s="224" t="s">
        <v>445</v>
      </c>
      <c r="G120" s="225" t="s">
        <v>391</v>
      </c>
    </row>
    <row r="121" spans="1:7" x14ac:dyDescent="0.25">
      <c r="A121" s="324"/>
      <c r="B121" s="226"/>
      <c r="C121" s="226"/>
      <c r="D121" s="226"/>
      <c r="E121" s="226"/>
      <c r="F121" s="226" t="s">
        <v>503</v>
      </c>
      <c r="G121" s="227" t="s">
        <v>504</v>
      </c>
    </row>
    <row r="122" spans="1:7" ht="30" x14ac:dyDescent="0.25">
      <c r="A122" s="324"/>
      <c r="B122" s="222" t="s">
        <v>505</v>
      </c>
      <c r="C122" s="222" t="s">
        <v>505</v>
      </c>
      <c r="D122" s="222" t="s">
        <v>506</v>
      </c>
      <c r="E122" s="222" t="s">
        <v>455</v>
      </c>
      <c r="F122" s="222" t="s">
        <v>408</v>
      </c>
      <c r="G122" s="223" t="s">
        <v>390</v>
      </c>
    </row>
    <row r="123" spans="1:7" x14ac:dyDescent="0.25">
      <c r="A123" s="324"/>
      <c r="B123" s="224"/>
      <c r="C123" s="224"/>
      <c r="D123" s="224"/>
      <c r="E123" s="224"/>
      <c r="F123" s="224" t="s">
        <v>507</v>
      </c>
      <c r="G123" s="225" t="s">
        <v>391</v>
      </c>
    </row>
    <row r="124" spans="1:7" x14ac:dyDescent="0.25">
      <c r="A124" s="324"/>
      <c r="B124" s="224"/>
      <c r="C124" s="224"/>
      <c r="D124" s="224"/>
      <c r="E124" s="224"/>
      <c r="F124" s="224"/>
      <c r="G124" s="225" t="s">
        <v>401</v>
      </c>
    </row>
    <row r="125" spans="1:7" x14ac:dyDescent="0.25">
      <c r="A125" s="325"/>
      <c r="B125" s="226"/>
      <c r="C125" s="226"/>
      <c r="D125" s="226"/>
      <c r="E125" s="226"/>
      <c r="F125" s="226"/>
      <c r="G125" s="227" t="s">
        <v>402</v>
      </c>
    </row>
    <row r="126" spans="1:7" ht="30" x14ac:dyDescent="0.25">
      <c r="A126" s="326" t="s">
        <v>508</v>
      </c>
      <c r="B126" s="228" t="s">
        <v>383</v>
      </c>
      <c r="C126" s="228" t="s">
        <v>498</v>
      </c>
      <c r="D126" s="228" t="s">
        <v>385</v>
      </c>
      <c r="E126" s="228" t="s">
        <v>386</v>
      </c>
      <c r="F126" s="228" t="s">
        <v>387</v>
      </c>
      <c r="G126" s="229" t="s">
        <v>388</v>
      </c>
    </row>
    <row r="127" spans="1:7" x14ac:dyDescent="0.25">
      <c r="A127" s="327"/>
      <c r="B127" s="230"/>
      <c r="C127" s="230"/>
      <c r="D127" s="230"/>
      <c r="E127" s="230"/>
      <c r="F127" s="230" t="s">
        <v>389</v>
      </c>
      <c r="G127" s="231" t="s">
        <v>390</v>
      </c>
    </row>
    <row r="128" spans="1:7" x14ac:dyDescent="0.25">
      <c r="A128" s="327"/>
      <c r="B128" s="232"/>
      <c r="C128" s="232"/>
      <c r="D128" s="232"/>
      <c r="E128" s="232"/>
      <c r="F128" s="232"/>
      <c r="G128" s="233" t="s">
        <v>391</v>
      </c>
    </row>
    <row r="129" spans="1:7" ht="30" x14ac:dyDescent="0.25">
      <c r="A129" s="327"/>
      <c r="B129" s="228" t="s">
        <v>509</v>
      </c>
      <c r="C129" s="228" t="s">
        <v>510</v>
      </c>
      <c r="D129" s="228" t="s">
        <v>511</v>
      </c>
      <c r="E129" s="228" t="s">
        <v>386</v>
      </c>
      <c r="F129" s="228" t="s">
        <v>421</v>
      </c>
      <c r="G129" s="229" t="s">
        <v>390</v>
      </c>
    </row>
    <row r="130" spans="1:7" x14ac:dyDescent="0.25">
      <c r="A130" s="327"/>
      <c r="B130" s="230"/>
      <c r="C130" s="230"/>
      <c r="D130" s="230"/>
      <c r="E130" s="230"/>
      <c r="F130" s="230"/>
      <c r="G130" s="231" t="s">
        <v>391</v>
      </c>
    </row>
    <row r="131" spans="1:7" x14ac:dyDescent="0.25">
      <c r="A131" s="328"/>
      <c r="B131" s="232"/>
      <c r="C131" s="232"/>
      <c r="D131" s="232"/>
      <c r="E131" s="232"/>
      <c r="F131" s="232"/>
      <c r="G131" s="233" t="s">
        <v>504</v>
      </c>
    </row>
    <row r="132" spans="1:7" ht="45" x14ac:dyDescent="0.25">
      <c r="A132" s="308" t="s">
        <v>512</v>
      </c>
      <c r="B132" s="234" t="s">
        <v>456</v>
      </c>
      <c r="C132" s="234" t="s">
        <v>457</v>
      </c>
      <c r="D132" s="234" t="s">
        <v>458</v>
      </c>
      <c r="E132" s="234" t="s">
        <v>471</v>
      </c>
      <c r="F132" s="234" t="s">
        <v>427</v>
      </c>
      <c r="G132" s="235" t="s">
        <v>428</v>
      </c>
    </row>
    <row r="133" spans="1:7" ht="30" x14ac:dyDescent="0.25">
      <c r="A133" s="309"/>
      <c r="B133" s="236"/>
      <c r="C133" s="236"/>
      <c r="D133" s="236"/>
      <c r="E133" s="236"/>
      <c r="F133" s="236" t="s">
        <v>408</v>
      </c>
      <c r="G133" s="237"/>
    </row>
    <row r="134" spans="1:7" x14ac:dyDescent="0.25">
      <c r="A134" s="309"/>
      <c r="B134" s="236"/>
      <c r="C134" s="236"/>
      <c r="D134" s="236"/>
      <c r="E134" s="236"/>
      <c r="F134" s="236" t="s">
        <v>445</v>
      </c>
      <c r="G134" s="237"/>
    </row>
    <row r="135" spans="1:7" ht="30" x14ac:dyDescent="0.25">
      <c r="A135" s="309"/>
      <c r="B135" s="236"/>
      <c r="C135" s="236"/>
      <c r="D135" s="236"/>
      <c r="E135" s="236"/>
      <c r="F135" s="236" t="s">
        <v>449</v>
      </c>
      <c r="G135" s="237"/>
    </row>
    <row r="136" spans="1:7" x14ac:dyDescent="0.25">
      <c r="A136" s="310"/>
      <c r="B136" s="238"/>
      <c r="C136" s="238"/>
      <c r="D136" s="238"/>
      <c r="E136" s="238"/>
      <c r="F136" s="238" t="s">
        <v>459</v>
      </c>
      <c r="G136" s="239"/>
    </row>
    <row r="137" spans="1:7" x14ac:dyDescent="0.25">
      <c r="A137" s="163" t="s">
        <v>513</v>
      </c>
    </row>
  </sheetData>
  <mergeCells count="13">
    <mergeCell ref="A25:A68"/>
    <mergeCell ref="A3:A8"/>
    <mergeCell ref="A9:A12"/>
    <mergeCell ref="A13:A17"/>
    <mergeCell ref="A18:A20"/>
    <mergeCell ref="A21:A24"/>
    <mergeCell ref="A132:A136"/>
    <mergeCell ref="A69:A74"/>
    <mergeCell ref="A75:A88"/>
    <mergeCell ref="A89:A112"/>
    <mergeCell ref="A113:A117"/>
    <mergeCell ref="A119:A125"/>
    <mergeCell ref="A126:A13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RowHeight="15" x14ac:dyDescent="0.25"/>
  <cols>
    <col min="1" max="1" width="12.42578125" bestFit="1" customWidth="1"/>
    <col min="2" max="2" width="10.42578125" bestFit="1" customWidth="1"/>
    <col min="3" max="3" width="17" bestFit="1" customWidth="1"/>
    <col min="4" max="4" width="56.5703125" customWidth="1"/>
  </cols>
  <sheetData>
    <row r="1" spans="1:4" x14ac:dyDescent="0.25">
      <c r="A1" s="44" t="s">
        <v>515</v>
      </c>
    </row>
    <row r="2" spans="1:4" x14ac:dyDescent="0.25">
      <c r="A2" s="8" t="s">
        <v>77</v>
      </c>
      <c r="B2" s="8" t="s">
        <v>78</v>
      </c>
      <c r="C2" s="8" t="s">
        <v>79</v>
      </c>
      <c r="D2" s="8" t="s">
        <v>80</v>
      </c>
    </row>
    <row r="3" spans="1:4" ht="90" customHeight="1" x14ac:dyDescent="0.25">
      <c r="A3" s="6" t="s">
        <v>6</v>
      </c>
      <c r="B3" s="6" t="s">
        <v>81</v>
      </c>
      <c r="C3" s="6" t="s">
        <v>82</v>
      </c>
      <c r="D3" s="7" t="s">
        <v>83</v>
      </c>
    </row>
    <row r="4" spans="1:4" x14ac:dyDescent="0.25">
      <c r="A4" s="6" t="s">
        <v>17</v>
      </c>
      <c r="B4" s="6" t="s">
        <v>84</v>
      </c>
      <c r="C4" s="6" t="s">
        <v>85</v>
      </c>
      <c r="D4" s="7" t="s">
        <v>86</v>
      </c>
    </row>
    <row r="5" spans="1:4" x14ac:dyDescent="0.25">
      <c r="A5" s="6" t="s">
        <v>34</v>
      </c>
      <c r="B5" s="6" t="s">
        <v>87</v>
      </c>
      <c r="C5" s="6" t="s">
        <v>85</v>
      </c>
      <c r="D5" s="7" t="s">
        <v>88</v>
      </c>
    </row>
    <row r="6" spans="1:4" x14ac:dyDescent="0.25">
      <c r="A6" s="6" t="s">
        <v>21</v>
      </c>
      <c r="B6" s="6" t="s">
        <v>89</v>
      </c>
      <c r="C6" s="6" t="s">
        <v>90</v>
      </c>
      <c r="D6" s="7" t="s">
        <v>91</v>
      </c>
    </row>
    <row r="7" spans="1:4" x14ac:dyDescent="0.25">
      <c r="A7" s="6" t="s">
        <v>64</v>
      </c>
      <c r="B7" s="6" t="s">
        <v>92</v>
      </c>
      <c r="C7" s="6"/>
      <c r="D7" s="7" t="s">
        <v>93</v>
      </c>
    </row>
    <row r="8" spans="1:4" x14ac:dyDescent="0.25">
      <c r="A8" s="45" t="s">
        <v>94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/>
  </sheetViews>
  <sheetFormatPr defaultRowHeight="15" x14ac:dyDescent="0.25"/>
  <cols>
    <col min="1" max="1" width="18.7109375" customWidth="1"/>
    <col min="2" max="2" width="23.85546875" customWidth="1"/>
    <col min="3" max="3" width="45.42578125" customWidth="1"/>
  </cols>
  <sheetData>
    <row r="1" spans="1:3" x14ac:dyDescent="0.25">
      <c r="A1" s="44" t="s">
        <v>516</v>
      </c>
    </row>
    <row r="2" spans="1:3" x14ac:dyDescent="0.25">
      <c r="A2" s="46" t="s">
        <v>77</v>
      </c>
      <c r="B2" s="46" t="s">
        <v>67</v>
      </c>
      <c r="C2" s="46" t="s">
        <v>95</v>
      </c>
    </row>
    <row r="3" spans="1:3" ht="25.5" x14ac:dyDescent="0.25">
      <c r="A3" s="243" t="s">
        <v>12</v>
      </c>
      <c r="B3" s="243" t="s">
        <v>96</v>
      </c>
      <c r="C3" s="10" t="s">
        <v>97</v>
      </c>
    </row>
    <row r="4" spans="1:3" x14ac:dyDescent="0.25">
      <c r="A4" s="243"/>
      <c r="B4" s="243"/>
      <c r="C4" s="10" t="s">
        <v>98</v>
      </c>
    </row>
    <row r="5" spans="1:3" ht="63.75" x14ac:dyDescent="0.25">
      <c r="A5" s="243" t="s">
        <v>12</v>
      </c>
      <c r="B5" s="243" t="s">
        <v>99</v>
      </c>
      <c r="C5" s="10" t="s">
        <v>100</v>
      </c>
    </row>
    <row r="6" spans="1:3" x14ac:dyDescent="0.25">
      <c r="A6" s="243"/>
      <c r="B6" s="243"/>
      <c r="C6" s="10" t="s">
        <v>101</v>
      </c>
    </row>
    <row r="7" spans="1:3" ht="51" x14ac:dyDescent="0.25">
      <c r="A7" s="243" t="s">
        <v>60</v>
      </c>
      <c r="B7" s="243" t="s">
        <v>102</v>
      </c>
      <c r="C7" s="10" t="s">
        <v>103</v>
      </c>
    </row>
    <row r="8" spans="1:3" ht="25.5" x14ac:dyDescent="0.25">
      <c r="A8" s="243"/>
      <c r="B8" s="243"/>
      <c r="C8" s="10" t="s">
        <v>104</v>
      </c>
    </row>
    <row r="9" spans="1:3" ht="51" x14ac:dyDescent="0.25">
      <c r="A9" s="243" t="s">
        <v>23</v>
      </c>
      <c r="B9" s="243" t="s">
        <v>105</v>
      </c>
      <c r="C9" s="10" t="s">
        <v>106</v>
      </c>
    </row>
    <row r="10" spans="1:3" x14ac:dyDescent="0.25">
      <c r="A10" s="243"/>
      <c r="B10" s="243"/>
      <c r="C10" s="10" t="s">
        <v>107</v>
      </c>
    </row>
    <row r="11" spans="1:3" ht="25.5" x14ac:dyDescent="0.25">
      <c r="A11" s="243"/>
      <c r="B11" s="243"/>
      <c r="C11" s="10" t="s">
        <v>108</v>
      </c>
    </row>
    <row r="12" spans="1:3" x14ac:dyDescent="0.25">
      <c r="A12" s="243" t="s">
        <v>37</v>
      </c>
      <c r="B12" s="243" t="s">
        <v>109</v>
      </c>
      <c r="C12" s="10" t="s">
        <v>110</v>
      </c>
    </row>
    <row r="13" spans="1:3" ht="25.5" x14ac:dyDescent="0.25">
      <c r="A13" s="243"/>
      <c r="B13" s="243"/>
      <c r="C13" s="10" t="s">
        <v>111</v>
      </c>
    </row>
    <row r="14" spans="1:3" ht="25.5" x14ac:dyDescent="0.25">
      <c r="A14" s="243" t="s">
        <v>112</v>
      </c>
      <c r="B14" s="243" t="s">
        <v>113</v>
      </c>
      <c r="C14" s="10" t="s">
        <v>114</v>
      </c>
    </row>
    <row r="15" spans="1:3" x14ac:dyDescent="0.25">
      <c r="A15" s="243"/>
      <c r="B15" s="243"/>
      <c r="C15" s="10" t="s">
        <v>101</v>
      </c>
    </row>
    <row r="16" spans="1:3" ht="25.5" x14ac:dyDescent="0.25">
      <c r="A16" s="243" t="s">
        <v>115</v>
      </c>
      <c r="B16" s="243" t="s">
        <v>116</v>
      </c>
      <c r="C16" s="10" t="s">
        <v>117</v>
      </c>
    </row>
    <row r="17" spans="1:3" x14ac:dyDescent="0.25">
      <c r="A17" s="243"/>
      <c r="B17" s="243"/>
      <c r="C17" s="10" t="s">
        <v>101</v>
      </c>
    </row>
    <row r="18" spans="1:3" ht="25.5" x14ac:dyDescent="0.25">
      <c r="A18" s="243" t="s">
        <v>115</v>
      </c>
      <c r="B18" s="243" t="s">
        <v>118</v>
      </c>
      <c r="C18" s="10" t="s">
        <v>119</v>
      </c>
    </row>
    <row r="19" spans="1:3" x14ac:dyDescent="0.25">
      <c r="A19" s="243"/>
      <c r="B19" s="243"/>
      <c r="C19" s="10" t="s">
        <v>101</v>
      </c>
    </row>
    <row r="20" spans="1:3" ht="25.5" x14ac:dyDescent="0.25">
      <c r="A20" s="243" t="s">
        <v>115</v>
      </c>
      <c r="B20" s="243" t="s">
        <v>120</v>
      </c>
      <c r="C20" s="10" t="s">
        <v>121</v>
      </c>
    </row>
    <row r="21" spans="1:3" x14ac:dyDescent="0.25">
      <c r="A21" s="243"/>
      <c r="B21" s="243"/>
      <c r="C21" s="10" t="s">
        <v>101</v>
      </c>
    </row>
    <row r="22" spans="1:3" ht="63.75" x14ac:dyDescent="0.25">
      <c r="A22" s="243" t="s">
        <v>122</v>
      </c>
      <c r="B22" s="243" t="s">
        <v>66</v>
      </c>
      <c r="C22" s="10" t="s">
        <v>123</v>
      </c>
    </row>
    <row r="23" spans="1:3" ht="38.25" x14ac:dyDescent="0.25">
      <c r="A23" s="243"/>
      <c r="B23" s="243"/>
      <c r="C23" s="10" t="s">
        <v>124</v>
      </c>
    </row>
    <row r="24" spans="1:3" ht="63.75" x14ac:dyDescent="0.25">
      <c r="A24" s="243" t="s">
        <v>38</v>
      </c>
      <c r="B24" s="243" t="s">
        <v>125</v>
      </c>
      <c r="C24" s="10" t="s">
        <v>126</v>
      </c>
    </row>
    <row r="25" spans="1:3" ht="25.5" x14ac:dyDescent="0.25">
      <c r="A25" s="243"/>
      <c r="B25" s="243"/>
      <c r="C25" s="10" t="s">
        <v>127</v>
      </c>
    </row>
    <row r="26" spans="1:3" x14ac:dyDescent="0.25">
      <c r="A26" s="10" t="s">
        <v>39</v>
      </c>
      <c r="B26" s="10" t="s">
        <v>128</v>
      </c>
      <c r="C26" s="10" t="s">
        <v>129</v>
      </c>
    </row>
    <row r="27" spans="1:3" x14ac:dyDescent="0.25">
      <c r="A27" t="s">
        <v>130</v>
      </c>
    </row>
  </sheetData>
  <mergeCells count="22">
    <mergeCell ref="A3:A4"/>
    <mergeCell ref="B3:B4"/>
    <mergeCell ref="A5:A6"/>
    <mergeCell ref="B5:B6"/>
    <mergeCell ref="A7:A8"/>
    <mergeCell ref="B7:B8"/>
    <mergeCell ref="A9:A11"/>
    <mergeCell ref="B9:B11"/>
    <mergeCell ref="A12:A13"/>
    <mergeCell ref="B12:B13"/>
    <mergeCell ref="A14:A15"/>
    <mergeCell ref="B14:B15"/>
    <mergeCell ref="A22:A23"/>
    <mergeCell ref="B22:B23"/>
    <mergeCell ref="A24:A25"/>
    <mergeCell ref="B24:B25"/>
    <mergeCell ref="A16:A17"/>
    <mergeCell ref="B16:B17"/>
    <mergeCell ref="A18:A19"/>
    <mergeCell ref="B18:B19"/>
    <mergeCell ref="A20:A21"/>
    <mergeCell ref="B20:B2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RowHeight="15" x14ac:dyDescent="0.25"/>
  <cols>
    <col min="1" max="1" width="20.42578125" customWidth="1"/>
    <col min="9" max="9" width="14.140625" customWidth="1"/>
  </cols>
  <sheetData>
    <row r="1" spans="1:9" s="2" customFormat="1" x14ac:dyDescent="0.25">
      <c r="A1" s="44" t="s">
        <v>517</v>
      </c>
    </row>
    <row r="2" spans="1:9" x14ac:dyDescent="0.25">
      <c r="A2" s="244" t="s">
        <v>131</v>
      </c>
      <c r="B2" s="245" t="s">
        <v>132</v>
      </c>
      <c r="C2" s="245"/>
      <c r="D2" s="245"/>
      <c r="E2" s="245"/>
      <c r="F2" s="245"/>
      <c r="G2" s="245"/>
      <c r="H2" s="245"/>
      <c r="I2" s="245"/>
    </row>
    <row r="3" spans="1:9" ht="30" x14ac:dyDescent="0.25">
      <c r="A3" s="244"/>
      <c r="B3" s="47" t="s">
        <v>133</v>
      </c>
      <c r="C3" s="47" t="s">
        <v>134</v>
      </c>
      <c r="D3" s="47" t="s">
        <v>135</v>
      </c>
      <c r="E3" s="47" t="s">
        <v>136</v>
      </c>
      <c r="F3" s="47" t="s">
        <v>137</v>
      </c>
      <c r="G3" s="47" t="s">
        <v>138</v>
      </c>
      <c r="H3" s="47" t="s">
        <v>139</v>
      </c>
      <c r="I3" s="47" t="s">
        <v>140</v>
      </c>
    </row>
    <row r="4" spans="1:9" ht="30" x14ac:dyDescent="0.25">
      <c r="A4" s="48" t="s">
        <v>141</v>
      </c>
      <c r="B4" s="49"/>
      <c r="C4" s="49"/>
      <c r="D4" s="50">
        <v>3.6419999999999999</v>
      </c>
      <c r="E4" s="49">
        <v>10.884</v>
      </c>
      <c r="F4" s="49"/>
      <c r="G4" s="49">
        <v>7.4269999999999996</v>
      </c>
      <c r="H4" s="49"/>
      <c r="I4" s="49"/>
    </row>
    <row r="5" spans="1:9" ht="45" x14ac:dyDescent="0.25">
      <c r="A5" s="48" t="s">
        <v>142</v>
      </c>
      <c r="B5" s="50">
        <v>1.3</v>
      </c>
      <c r="C5" s="50">
        <v>0.62</v>
      </c>
      <c r="D5" s="50">
        <v>7.3</v>
      </c>
      <c r="E5" s="50">
        <v>12.5</v>
      </c>
      <c r="F5" s="49"/>
      <c r="G5" s="49"/>
      <c r="H5" s="49"/>
      <c r="I5" s="49"/>
    </row>
    <row r="6" spans="1:9" ht="45" x14ac:dyDescent="0.25">
      <c r="A6" s="48" t="s">
        <v>143</v>
      </c>
      <c r="B6" s="50">
        <v>0.249</v>
      </c>
      <c r="C6" s="50">
        <v>4.4950000000000001</v>
      </c>
      <c r="D6" s="50">
        <v>1.0349999999999999</v>
      </c>
      <c r="E6" s="50">
        <v>0.80600000000000005</v>
      </c>
      <c r="F6" s="50">
        <v>0.16200000000000001</v>
      </c>
      <c r="G6" s="50">
        <v>3.6999999999999998E-2</v>
      </c>
      <c r="H6" s="49"/>
      <c r="I6" s="49"/>
    </row>
    <row r="7" spans="1:9" ht="60" x14ac:dyDescent="0.25">
      <c r="A7" s="48" t="s">
        <v>62</v>
      </c>
      <c r="B7" s="50">
        <v>9.8000000000000004E-2</v>
      </c>
      <c r="C7" s="50">
        <v>3.0000000000000001E-3</v>
      </c>
      <c r="D7" s="50">
        <v>1.0209999999999999</v>
      </c>
      <c r="E7" s="50">
        <v>2.1000000000000001E-2</v>
      </c>
      <c r="F7" s="50">
        <v>5.1529999999999996</v>
      </c>
      <c r="G7" s="50">
        <v>0.254</v>
      </c>
      <c r="H7" s="50">
        <v>0.10299999999999999</v>
      </c>
      <c r="I7" s="50" t="s">
        <v>144</v>
      </c>
    </row>
    <row r="8" spans="1:9" ht="30" x14ac:dyDescent="0.25">
      <c r="A8" s="48" t="s">
        <v>145</v>
      </c>
      <c r="B8" s="49"/>
      <c r="C8" s="49"/>
      <c r="D8" s="50">
        <v>7.4999999999999997E-2</v>
      </c>
      <c r="E8" s="49">
        <v>1.7999999999999999E-2</v>
      </c>
      <c r="F8" s="49"/>
      <c r="G8" s="49">
        <v>5.9669999999999996</v>
      </c>
      <c r="H8" s="49"/>
      <c r="I8" s="49"/>
    </row>
    <row r="9" spans="1:9" ht="30" x14ac:dyDescent="0.25">
      <c r="A9" s="48" t="s">
        <v>146</v>
      </c>
      <c r="B9" s="49">
        <v>4.9009999999999998</v>
      </c>
      <c r="C9" s="49"/>
      <c r="D9" s="50">
        <v>0.60099999999999998</v>
      </c>
      <c r="E9" s="50">
        <v>0.13200000000000001</v>
      </c>
      <c r="F9" s="49"/>
      <c r="G9" s="49"/>
      <c r="H9" s="49"/>
      <c r="I9" s="49"/>
    </row>
    <row r="10" spans="1:9" ht="30" x14ac:dyDescent="0.25">
      <c r="A10" s="48" t="s">
        <v>147</v>
      </c>
      <c r="B10" s="49"/>
      <c r="C10" s="49"/>
      <c r="D10" s="50">
        <v>0.46300000000000002</v>
      </c>
      <c r="E10" s="49">
        <v>3.081</v>
      </c>
      <c r="F10" s="49"/>
      <c r="G10" s="49"/>
      <c r="H10" s="49"/>
      <c r="I10" s="49"/>
    </row>
    <row r="11" spans="1:9" ht="45" x14ac:dyDescent="0.25">
      <c r="A11" s="48" t="s">
        <v>148</v>
      </c>
      <c r="B11" s="49"/>
      <c r="C11" s="49"/>
      <c r="D11" s="50">
        <v>2.4E-2</v>
      </c>
      <c r="E11" s="50">
        <v>6.0000000000000001E-3</v>
      </c>
      <c r="F11" s="49">
        <v>3.423</v>
      </c>
      <c r="G11" s="49"/>
      <c r="H11" s="49"/>
      <c r="I11" s="49"/>
    </row>
    <row r="12" spans="1:9" ht="30" x14ac:dyDescent="0.25">
      <c r="A12" s="48" t="s">
        <v>149</v>
      </c>
      <c r="B12" s="49"/>
      <c r="C12" s="49"/>
      <c r="D12" s="49"/>
      <c r="E12" s="49"/>
      <c r="F12" s="49"/>
      <c r="G12" s="49">
        <v>3.3460000000000001</v>
      </c>
      <c r="H12" s="49"/>
      <c r="I12" s="49"/>
    </row>
    <row r="13" spans="1:9" ht="60" customHeight="1" x14ac:dyDescent="0.25">
      <c r="A13" s="246" t="s">
        <v>150</v>
      </c>
      <c r="B13" s="246"/>
      <c r="C13" s="246"/>
      <c r="D13" s="246"/>
      <c r="E13" s="246"/>
      <c r="F13" s="246"/>
      <c r="G13" s="246"/>
      <c r="H13" s="246"/>
      <c r="I13" s="246"/>
    </row>
    <row r="14" spans="1:9" x14ac:dyDescent="0.25">
      <c r="A14" s="247" t="s">
        <v>151</v>
      </c>
      <c r="B14" s="247"/>
      <c r="C14" s="247"/>
      <c r="D14" s="247"/>
      <c r="E14" s="247"/>
      <c r="F14" s="247"/>
      <c r="G14" s="247"/>
      <c r="H14" s="247"/>
      <c r="I14" s="247"/>
    </row>
  </sheetData>
  <mergeCells count="4">
    <mergeCell ref="A2:A3"/>
    <mergeCell ref="B2:I2"/>
    <mergeCell ref="A13:I13"/>
    <mergeCell ref="A14:I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defaultRowHeight="15" x14ac:dyDescent="0.25"/>
  <cols>
    <col min="1" max="1" width="16.28515625" customWidth="1"/>
    <col min="2" max="2" width="12.42578125" customWidth="1"/>
    <col min="3" max="3" width="32.85546875" customWidth="1"/>
    <col min="7" max="7" width="13.42578125" customWidth="1"/>
  </cols>
  <sheetData>
    <row r="1" spans="1:7" s="2" customFormat="1" x14ac:dyDescent="0.25">
      <c r="A1" s="44" t="s">
        <v>518</v>
      </c>
    </row>
    <row r="2" spans="1:7" x14ac:dyDescent="0.25">
      <c r="A2" s="249" t="s">
        <v>77</v>
      </c>
      <c r="B2" s="250" t="s">
        <v>152</v>
      </c>
      <c r="C2" s="51" t="s">
        <v>153</v>
      </c>
      <c r="D2" s="250" t="s">
        <v>155</v>
      </c>
      <c r="E2" s="250" t="s">
        <v>156</v>
      </c>
      <c r="F2" s="250" t="s">
        <v>157</v>
      </c>
      <c r="G2" s="250" t="s">
        <v>158</v>
      </c>
    </row>
    <row r="3" spans="1:7" ht="30" customHeight="1" x14ac:dyDescent="0.25">
      <c r="A3" s="249"/>
      <c r="B3" s="250"/>
      <c r="C3" s="51" t="s">
        <v>154</v>
      </c>
      <c r="D3" s="250"/>
      <c r="E3" s="250"/>
      <c r="F3" s="250"/>
      <c r="G3" s="250"/>
    </row>
    <row r="4" spans="1:7" ht="30" x14ac:dyDescent="0.25">
      <c r="A4" s="52" t="s">
        <v>1</v>
      </c>
      <c r="B4" s="9" t="s">
        <v>63</v>
      </c>
      <c r="C4" s="9" t="s">
        <v>159</v>
      </c>
      <c r="D4" s="9" t="s">
        <v>63</v>
      </c>
      <c r="E4" s="9"/>
      <c r="F4" s="9"/>
      <c r="G4" s="9" t="s">
        <v>160</v>
      </c>
    </row>
    <row r="5" spans="1:7" x14ac:dyDescent="0.25">
      <c r="A5" s="52" t="s">
        <v>2</v>
      </c>
      <c r="B5" s="9" t="s">
        <v>161</v>
      </c>
      <c r="C5" s="9" t="s">
        <v>162</v>
      </c>
      <c r="D5" s="9" t="s">
        <v>163</v>
      </c>
      <c r="E5" s="9">
        <v>52.6</v>
      </c>
      <c r="F5" s="9">
        <v>23.3</v>
      </c>
      <c r="G5" s="9" t="s">
        <v>163</v>
      </c>
    </row>
    <row r="6" spans="1:7" ht="30" x14ac:dyDescent="0.25">
      <c r="A6" s="52" t="s">
        <v>3</v>
      </c>
      <c r="B6" s="9" t="s">
        <v>63</v>
      </c>
      <c r="C6" s="9" t="s">
        <v>164</v>
      </c>
      <c r="D6" s="9" t="s">
        <v>63</v>
      </c>
      <c r="E6" s="9"/>
      <c r="F6" s="9"/>
      <c r="G6" s="9" t="s">
        <v>163</v>
      </c>
    </row>
    <row r="7" spans="1:7" ht="30" x14ac:dyDescent="0.25">
      <c r="A7" s="52" t="s">
        <v>4</v>
      </c>
      <c r="B7" s="9" t="s">
        <v>161</v>
      </c>
      <c r="C7" s="9" t="s">
        <v>165</v>
      </c>
      <c r="D7" s="9" t="s">
        <v>163</v>
      </c>
      <c r="E7" s="9">
        <v>36</v>
      </c>
      <c r="F7" s="9">
        <v>12</v>
      </c>
      <c r="G7" s="9" t="s">
        <v>160</v>
      </c>
    </row>
    <row r="8" spans="1:7" x14ac:dyDescent="0.25">
      <c r="A8" s="52" t="s">
        <v>5</v>
      </c>
      <c r="B8" s="9" t="s">
        <v>63</v>
      </c>
      <c r="C8" s="9" t="s">
        <v>166</v>
      </c>
      <c r="D8" s="9" t="s">
        <v>63</v>
      </c>
      <c r="E8" s="9"/>
      <c r="F8" s="9"/>
      <c r="G8" s="9" t="s">
        <v>160</v>
      </c>
    </row>
    <row r="9" spans="1:7" x14ac:dyDescent="0.25">
      <c r="A9" s="52" t="s">
        <v>6</v>
      </c>
      <c r="B9" s="9" t="s">
        <v>163</v>
      </c>
      <c r="C9" s="9" t="s">
        <v>167</v>
      </c>
      <c r="D9" s="9" t="s">
        <v>163</v>
      </c>
      <c r="E9" s="9">
        <v>297</v>
      </c>
      <c r="F9" s="9">
        <v>132</v>
      </c>
      <c r="G9" s="9" t="s">
        <v>160</v>
      </c>
    </row>
    <row r="10" spans="1:7" ht="30" x14ac:dyDescent="0.25">
      <c r="A10" s="52" t="s">
        <v>7</v>
      </c>
      <c r="B10" s="9" t="s">
        <v>168</v>
      </c>
      <c r="C10" s="9" t="s">
        <v>169</v>
      </c>
      <c r="D10" s="9" t="s">
        <v>163</v>
      </c>
      <c r="E10" s="9"/>
      <c r="F10" s="9"/>
      <c r="G10" s="9" t="s">
        <v>163</v>
      </c>
    </row>
    <row r="11" spans="1:7" ht="30" x14ac:dyDescent="0.25">
      <c r="A11" s="52" t="s">
        <v>8</v>
      </c>
      <c r="B11" s="9" t="s">
        <v>63</v>
      </c>
      <c r="C11" s="9" t="s">
        <v>170</v>
      </c>
      <c r="D11" s="9" t="s">
        <v>63</v>
      </c>
      <c r="E11" s="9"/>
      <c r="F11" s="9"/>
      <c r="G11" s="9" t="s">
        <v>163</v>
      </c>
    </row>
    <row r="12" spans="1:7" x14ac:dyDescent="0.25">
      <c r="A12" s="52" t="s">
        <v>9</v>
      </c>
      <c r="B12" s="9" t="s">
        <v>63</v>
      </c>
      <c r="C12" s="9" t="s">
        <v>63</v>
      </c>
      <c r="D12" s="9" t="s">
        <v>63</v>
      </c>
      <c r="E12" s="9"/>
      <c r="F12" s="9"/>
      <c r="G12" s="9" t="s">
        <v>163</v>
      </c>
    </row>
    <row r="13" spans="1:7" x14ac:dyDescent="0.25">
      <c r="A13" s="52" t="s">
        <v>10</v>
      </c>
      <c r="B13" s="9" t="s">
        <v>63</v>
      </c>
      <c r="C13" s="9" t="s">
        <v>171</v>
      </c>
      <c r="D13" s="9" t="s">
        <v>63</v>
      </c>
      <c r="E13" s="9"/>
      <c r="F13" s="9"/>
      <c r="G13" s="9" t="s">
        <v>160</v>
      </c>
    </row>
    <row r="14" spans="1:7" x14ac:dyDescent="0.25">
      <c r="A14" s="52" t="s">
        <v>11</v>
      </c>
      <c r="B14" s="9" t="s">
        <v>63</v>
      </c>
      <c r="C14" s="9" t="s">
        <v>63</v>
      </c>
      <c r="D14" s="9" t="s">
        <v>63</v>
      </c>
      <c r="E14" s="9"/>
      <c r="F14" s="9"/>
      <c r="G14" s="9" t="s">
        <v>160</v>
      </c>
    </row>
    <row r="15" spans="1:7" ht="60" x14ac:dyDescent="0.25">
      <c r="A15" s="52" t="s">
        <v>12</v>
      </c>
      <c r="B15" s="9" t="s">
        <v>163</v>
      </c>
      <c r="C15" s="9" t="s">
        <v>172</v>
      </c>
      <c r="D15" s="9"/>
      <c r="E15" s="9"/>
      <c r="F15" s="9"/>
      <c r="G15" s="9" t="s">
        <v>163</v>
      </c>
    </row>
    <row r="16" spans="1:7" ht="30" x14ac:dyDescent="0.25">
      <c r="A16" s="52" t="s">
        <v>13</v>
      </c>
      <c r="B16" s="9" t="s">
        <v>63</v>
      </c>
      <c r="C16" s="9" t="s">
        <v>173</v>
      </c>
      <c r="D16" s="9" t="s">
        <v>63</v>
      </c>
      <c r="E16" s="9"/>
      <c r="F16" s="9"/>
      <c r="G16" s="9" t="s">
        <v>163</v>
      </c>
    </row>
    <row r="17" spans="1:7" ht="30" x14ac:dyDescent="0.25">
      <c r="A17" s="52" t="s">
        <v>14</v>
      </c>
      <c r="B17" s="9" t="s">
        <v>163</v>
      </c>
      <c r="C17" s="9" t="s">
        <v>174</v>
      </c>
      <c r="D17" s="9" t="s">
        <v>163</v>
      </c>
      <c r="E17" s="9">
        <v>375</v>
      </c>
      <c r="F17" s="9">
        <v>90</v>
      </c>
      <c r="G17" s="9" t="s">
        <v>160</v>
      </c>
    </row>
    <row r="18" spans="1:7" ht="30" x14ac:dyDescent="0.25">
      <c r="A18" s="52" t="s">
        <v>15</v>
      </c>
      <c r="B18" s="9" t="s">
        <v>63</v>
      </c>
      <c r="C18" s="9" t="s">
        <v>175</v>
      </c>
      <c r="D18" s="9" t="s">
        <v>63</v>
      </c>
      <c r="E18" s="9"/>
      <c r="F18" s="9"/>
      <c r="G18" s="9" t="s">
        <v>163</v>
      </c>
    </row>
    <row r="19" spans="1:7" ht="30" x14ac:dyDescent="0.25">
      <c r="A19" s="52" t="s">
        <v>16</v>
      </c>
      <c r="B19" s="9" t="s">
        <v>63</v>
      </c>
      <c r="C19" s="9" t="s">
        <v>176</v>
      </c>
      <c r="D19" s="9" t="s">
        <v>63</v>
      </c>
      <c r="E19" s="9"/>
      <c r="F19" s="9"/>
      <c r="G19" s="9" t="s">
        <v>160</v>
      </c>
    </row>
    <row r="20" spans="1:7" x14ac:dyDescent="0.25">
      <c r="A20" s="52" t="s">
        <v>17</v>
      </c>
      <c r="B20" s="9" t="s">
        <v>63</v>
      </c>
      <c r="C20" s="9" t="s">
        <v>63</v>
      </c>
      <c r="D20" s="9" t="s">
        <v>63</v>
      </c>
      <c r="E20" s="9"/>
      <c r="F20" s="9"/>
      <c r="G20" s="9" t="s">
        <v>160</v>
      </c>
    </row>
    <row r="21" spans="1:7" x14ac:dyDescent="0.25">
      <c r="A21" s="52" t="s">
        <v>18</v>
      </c>
      <c r="B21" s="9" t="s">
        <v>63</v>
      </c>
      <c r="C21" s="9" t="s">
        <v>177</v>
      </c>
      <c r="D21" s="9" t="s">
        <v>63</v>
      </c>
      <c r="E21" s="9"/>
      <c r="F21" s="9"/>
      <c r="G21" s="9" t="s">
        <v>160</v>
      </c>
    </row>
    <row r="22" spans="1:7" x14ac:dyDescent="0.25">
      <c r="A22" s="52" t="s">
        <v>19</v>
      </c>
      <c r="B22" s="9" t="s">
        <v>63</v>
      </c>
      <c r="C22" s="9" t="s">
        <v>178</v>
      </c>
      <c r="D22" s="9" t="s">
        <v>63</v>
      </c>
      <c r="E22" s="9"/>
      <c r="F22" s="9"/>
      <c r="G22" s="9" t="s">
        <v>163</v>
      </c>
    </row>
    <row r="23" spans="1:7" x14ac:dyDescent="0.25">
      <c r="A23" s="52" t="s">
        <v>20</v>
      </c>
      <c r="B23" s="9" t="s">
        <v>63</v>
      </c>
      <c r="C23" s="9" t="s">
        <v>63</v>
      </c>
      <c r="D23" s="9" t="s">
        <v>63</v>
      </c>
      <c r="E23" s="9"/>
      <c r="F23" s="9"/>
      <c r="G23" s="9" t="s">
        <v>160</v>
      </c>
    </row>
    <row r="24" spans="1:7" ht="30" x14ac:dyDescent="0.25">
      <c r="A24" s="52" t="s">
        <v>21</v>
      </c>
      <c r="B24" s="9" t="s">
        <v>63</v>
      </c>
      <c r="C24" s="9" t="s">
        <v>179</v>
      </c>
      <c r="D24" s="9" t="s">
        <v>63</v>
      </c>
      <c r="E24" s="9"/>
      <c r="F24" s="9"/>
      <c r="G24" s="9" t="s">
        <v>163</v>
      </c>
    </row>
    <row r="25" spans="1:7" ht="30" x14ac:dyDescent="0.25">
      <c r="A25" s="52" t="s">
        <v>22</v>
      </c>
      <c r="B25" s="9" t="s">
        <v>163</v>
      </c>
      <c r="C25" s="9" t="s">
        <v>180</v>
      </c>
      <c r="D25" s="9" t="s">
        <v>163</v>
      </c>
      <c r="E25" s="9" t="s">
        <v>181</v>
      </c>
      <c r="F25" s="9">
        <v>813</v>
      </c>
      <c r="G25" s="9" t="s">
        <v>163</v>
      </c>
    </row>
    <row r="26" spans="1:7" x14ac:dyDescent="0.25">
      <c r="A26" s="52" t="s">
        <v>23</v>
      </c>
      <c r="B26" s="9" t="s">
        <v>63</v>
      </c>
      <c r="C26" s="9" t="s">
        <v>182</v>
      </c>
      <c r="D26" s="9" t="s">
        <v>63</v>
      </c>
      <c r="E26" s="9"/>
      <c r="F26" s="9"/>
      <c r="G26" s="9" t="s">
        <v>163</v>
      </c>
    </row>
    <row r="27" spans="1:7" ht="30" x14ac:dyDescent="0.25">
      <c r="A27" s="52" t="s">
        <v>24</v>
      </c>
      <c r="B27" s="9" t="s">
        <v>63</v>
      </c>
      <c r="C27" s="9" t="s">
        <v>63</v>
      </c>
      <c r="D27" s="9" t="s">
        <v>63</v>
      </c>
      <c r="E27" s="9"/>
      <c r="F27" s="9"/>
      <c r="G27" s="9"/>
    </row>
    <row r="28" spans="1:7" x14ac:dyDescent="0.25">
      <c r="A28" s="52" t="s">
        <v>25</v>
      </c>
      <c r="B28" s="9" t="s">
        <v>63</v>
      </c>
      <c r="C28" s="9" t="s">
        <v>63</v>
      </c>
      <c r="D28" s="9" t="s">
        <v>63</v>
      </c>
      <c r="E28" s="9"/>
      <c r="F28" s="9"/>
      <c r="G28" s="9" t="s">
        <v>160</v>
      </c>
    </row>
    <row r="29" spans="1:7" x14ac:dyDescent="0.25">
      <c r="A29" s="52" t="s">
        <v>26</v>
      </c>
      <c r="B29" s="9" t="s">
        <v>63</v>
      </c>
      <c r="C29" s="9" t="s">
        <v>63</v>
      </c>
      <c r="D29" s="9" t="s">
        <v>63</v>
      </c>
      <c r="E29" s="9"/>
      <c r="F29" s="9"/>
      <c r="G29" s="9" t="s">
        <v>163</v>
      </c>
    </row>
    <row r="30" spans="1:7" x14ac:dyDescent="0.25">
      <c r="A30" s="52" t="s">
        <v>27</v>
      </c>
      <c r="B30" s="9" t="s">
        <v>63</v>
      </c>
      <c r="C30" s="9" t="s">
        <v>63</v>
      </c>
      <c r="D30" s="9" t="s">
        <v>63</v>
      </c>
      <c r="E30" s="9"/>
      <c r="F30" s="9"/>
      <c r="G30" s="9" t="s">
        <v>163</v>
      </c>
    </row>
    <row r="31" spans="1:7" ht="30" x14ac:dyDescent="0.25">
      <c r="A31" s="52" t="s">
        <v>28</v>
      </c>
      <c r="B31" s="9" t="s">
        <v>163</v>
      </c>
      <c r="C31" s="9" t="s">
        <v>183</v>
      </c>
      <c r="D31" s="9" t="s">
        <v>184</v>
      </c>
      <c r="E31" s="9"/>
      <c r="F31" s="9"/>
      <c r="G31" s="9" t="s">
        <v>160</v>
      </c>
    </row>
    <row r="32" spans="1:7" x14ac:dyDescent="0.25">
      <c r="A32" s="52" t="s">
        <v>29</v>
      </c>
      <c r="B32" s="9" t="s">
        <v>63</v>
      </c>
      <c r="C32" s="9" t="s">
        <v>63</v>
      </c>
      <c r="D32" s="9" t="s">
        <v>63</v>
      </c>
      <c r="E32" s="9"/>
      <c r="F32" s="9"/>
      <c r="G32" s="9" t="s">
        <v>163</v>
      </c>
    </row>
    <row r="33" spans="1:7" x14ac:dyDescent="0.25">
      <c r="A33" s="52" t="s">
        <v>30</v>
      </c>
      <c r="B33" s="9" t="s">
        <v>63</v>
      </c>
      <c r="C33" s="9" t="s">
        <v>63</v>
      </c>
      <c r="D33" s="9" t="s">
        <v>63</v>
      </c>
      <c r="E33" s="9"/>
      <c r="F33" s="9"/>
      <c r="G33" s="9" t="s">
        <v>163</v>
      </c>
    </row>
    <row r="34" spans="1:7" ht="45" x14ac:dyDescent="0.25">
      <c r="A34" s="52" t="s">
        <v>31</v>
      </c>
      <c r="B34" s="9" t="s">
        <v>163</v>
      </c>
      <c r="C34" s="9" t="s">
        <v>183</v>
      </c>
      <c r="D34" s="9" t="s">
        <v>185</v>
      </c>
      <c r="E34" s="9"/>
      <c r="F34" s="9"/>
      <c r="G34" s="9" t="s">
        <v>160</v>
      </c>
    </row>
    <row r="35" spans="1:7" x14ac:dyDescent="0.25">
      <c r="A35" s="52" t="s">
        <v>32</v>
      </c>
      <c r="B35" s="9" t="s">
        <v>63</v>
      </c>
      <c r="C35" s="9" t="s">
        <v>63</v>
      </c>
      <c r="D35" s="9" t="s">
        <v>63</v>
      </c>
      <c r="E35" s="9"/>
      <c r="F35" s="9"/>
      <c r="G35" s="9" t="s">
        <v>160</v>
      </c>
    </row>
    <row r="36" spans="1:7" x14ac:dyDescent="0.25">
      <c r="A36" s="52" t="s">
        <v>33</v>
      </c>
      <c r="B36" s="9" t="s">
        <v>63</v>
      </c>
      <c r="C36" s="9" t="s">
        <v>63</v>
      </c>
      <c r="D36" s="9" t="s">
        <v>63</v>
      </c>
      <c r="E36" s="9"/>
      <c r="F36" s="9"/>
      <c r="G36" s="9" t="s">
        <v>160</v>
      </c>
    </row>
    <row r="37" spans="1:7" x14ac:dyDescent="0.25">
      <c r="A37" s="52" t="s">
        <v>34</v>
      </c>
      <c r="B37" s="9" t="s">
        <v>163</v>
      </c>
      <c r="C37" s="9" t="s">
        <v>186</v>
      </c>
      <c r="D37" s="9" t="s">
        <v>155</v>
      </c>
      <c r="E37" s="9">
        <v>830</v>
      </c>
      <c r="F37" s="9" t="s">
        <v>187</v>
      </c>
      <c r="G37" s="9" t="s">
        <v>163</v>
      </c>
    </row>
    <row r="38" spans="1:7" x14ac:dyDescent="0.25">
      <c r="A38" s="52" t="s">
        <v>35</v>
      </c>
      <c r="B38" s="9" t="s">
        <v>63</v>
      </c>
      <c r="C38" s="9" t="s">
        <v>63</v>
      </c>
      <c r="D38" s="9" t="s">
        <v>63</v>
      </c>
      <c r="E38" s="9"/>
      <c r="F38" s="9"/>
      <c r="G38" s="9"/>
    </row>
    <row r="39" spans="1:7" x14ac:dyDescent="0.25">
      <c r="A39" s="52" t="s">
        <v>36</v>
      </c>
      <c r="B39" s="9" t="s">
        <v>63</v>
      </c>
      <c r="C39" s="9" t="s">
        <v>63</v>
      </c>
      <c r="D39" s="9" t="s">
        <v>63</v>
      </c>
      <c r="E39" s="9"/>
      <c r="F39" s="9"/>
      <c r="G39" s="9"/>
    </row>
    <row r="40" spans="1:7" ht="60" customHeight="1" x14ac:dyDescent="0.25">
      <c r="A40" s="52" t="s">
        <v>37</v>
      </c>
      <c r="B40" s="9" t="s">
        <v>163</v>
      </c>
      <c r="C40" s="9" t="s">
        <v>188</v>
      </c>
      <c r="D40" s="9" t="s">
        <v>163</v>
      </c>
      <c r="E40" s="53">
        <v>4445</v>
      </c>
      <c r="F40" s="9">
        <v>955</v>
      </c>
      <c r="G40" s="9" t="s">
        <v>160</v>
      </c>
    </row>
    <row r="41" spans="1:7" x14ac:dyDescent="0.25">
      <c r="A41" s="52" t="s">
        <v>38</v>
      </c>
      <c r="B41" s="9" t="s">
        <v>63</v>
      </c>
      <c r="C41" s="9" t="s">
        <v>189</v>
      </c>
      <c r="D41" s="9" t="s">
        <v>63</v>
      </c>
      <c r="E41" s="9"/>
      <c r="F41" s="9"/>
      <c r="G41" s="9"/>
    </row>
    <row r="42" spans="1:7" x14ac:dyDescent="0.25">
      <c r="A42" s="52" t="s">
        <v>39</v>
      </c>
      <c r="B42" s="9" t="s">
        <v>63</v>
      </c>
      <c r="C42" s="9" t="s">
        <v>190</v>
      </c>
      <c r="D42" s="9" t="s">
        <v>63</v>
      </c>
      <c r="E42" s="9"/>
      <c r="F42" s="9"/>
      <c r="G42" s="9" t="s">
        <v>163</v>
      </c>
    </row>
    <row r="43" spans="1:7" ht="30" x14ac:dyDescent="0.25">
      <c r="A43" s="52" t="s">
        <v>40</v>
      </c>
      <c r="B43" s="9" t="s">
        <v>63</v>
      </c>
      <c r="C43" s="9" t="s">
        <v>191</v>
      </c>
      <c r="D43" s="9" t="s">
        <v>63</v>
      </c>
      <c r="E43" s="9"/>
      <c r="F43" s="9"/>
      <c r="G43" s="9"/>
    </row>
    <row r="44" spans="1:7" ht="30" customHeight="1" x14ac:dyDescent="0.25">
      <c r="A44" s="248" t="s">
        <v>192</v>
      </c>
      <c r="B44" s="248"/>
      <c r="C44" s="248"/>
      <c r="D44" s="248"/>
      <c r="E44" s="248"/>
      <c r="F44" s="248"/>
      <c r="G44" s="248"/>
    </row>
  </sheetData>
  <mergeCells count="7">
    <mergeCell ref="A44:G44"/>
    <mergeCell ref="A2:A3"/>
    <mergeCell ref="B2:B3"/>
    <mergeCell ref="D2:D3"/>
    <mergeCell ref="E2:E3"/>
    <mergeCell ref="F2:F3"/>
    <mergeCell ref="G2:G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workbookViewId="0"/>
  </sheetViews>
  <sheetFormatPr defaultRowHeight="15" x14ac:dyDescent="0.25"/>
  <cols>
    <col min="1" max="1" width="23.7109375" style="2" bestFit="1" customWidth="1"/>
    <col min="2" max="16384" width="9.140625" style="2"/>
  </cols>
  <sheetData>
    <row r="1" spans="1:29" s="55" customFormat="1" ht="15.75" thickBot="1" x14ac:dyDescent="0.3">
      <c r="A1" s="54" t="s">
        <v>519</v>
      </c>
      <c r="K1" s="2"/>
      <c r="O1" s="56"/>
    </row>
    <row r="2" spans="1:29" s="55" customFormat="1" ht="12.75" customHeight="1" x14ac:dyDescent="0.2">
      <c r="A2" s="254" t="s">
        <v>193</v>
      </c>
      <c r="B2" s="254" t="s">
        <v>194</v>
      </c>
      <c r="C2" s="257" t="s">
        <v>195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3" t="s">
        <v>196</v>
      </c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</row>
    <row r="3" spans="1:29" s="55" customFormat="1" ht="12.75" customHeight="1" x14ac:dyDescent="0.2">
      <c r="A3" s="255"/>
      <c r="B3" s="255"/>
      <c r="C3" s="259" t="s">
        <v>197</v>
      </c>
      <c r="D3" s="253" t="s">
        <v>59</v>
      </c>
      <c r="E3" s="253"/>
      <c r="F3" s="253"/>
      <c r="G3" s="253"/>
      <c r="H3" s="253"/>
      <c r="I3" s="253"/>
      <c r="J3" s="253"/>
      <c r="K3" s="261" t="s">
        <v>198</v>
      </c>
      <c r="L3" s="253" t="s">
        <v>199</v>
      </c>
      <c r="M3" s="253"/>
      <c r="N3" s="253"/>
      <c r="O3" s="262"/>
      <c r="P3" s="263" t="s">
        <v>197</v>
      </c>
      <c r="Q3" s="264" t="s">
        <v>59</v>
      </c>
      <c r="R3" s="264"/>
      <c r="S3" s="264"/>
      <c r="T3" s="264"/>
      <c r="U3" s="264"/>
      <c r="V3" s="264"/>
      <c r="W3" s="264"/>
      <c r="X3" s="251" t="s">
        <v>198</v>
      </c>
      <c r="Y3" s="253" t="s">
        <v>199</v>
      </c>
      <c r="Z3" s="253"/>
      <c r="AA3" s="253"/>
      <c r="AB3" s="253"/>
      <c r="AC3" s="253"/>
    </row>
    <row r="4" spans="1:29" s="55" customFormat="1" ht="57" thickBot="1" x14ac:dyDescent="0.25">
      <c r="A4" s="256"/>
      <c r="B4" s="256"/>
      <c r="C4" s="260"/>
      <c r="D4" s="57" t="s">
        <v>200</v>
      </c>
      <c r="E4" s="57" t="s">
        <v>201</v>
      </c>
      <c r="F4" s="57" t="s">
        <v>202</v>
      </c>
      <c r="G4" s="57" t="s">
        <v>203</v>
      </c>
      <c r="H4" s="57" t="s">
        <v>204</v>
      </c>
      <c r="I4" s="57" t="s">
        <v>205</v>
      </c>
      <c r="J4" s="57" t="s">
        <v>206</v>
      </c>
      <c r="K4" s="252"/>
      <c r="L4" s="57" t="s">
        <v>207</v>
      </c>
      <c r="M4" s="57" t="s">
        <v>208</v>
      </c>
      <c r="N4" s="57" t="s">
        <v>209</v>
      </c>
      <c r="O4" s="58" t="s">
        <v>210</v>
      </c>
      <c r="P4" s="260"/>
      <c r="Q4" s="57" t="s">
        <v>200</v>
      </c>
      <c r="R4" s="57" t="s">
        <v>201</v>
      </c>
      <c r="S4" s="57" t="s">
        <v>202</v>
      </c>
      <c r="T4" s="57" t="s">
        <v>203</v>
      </c>
      <c r="U4" s="57" t="s">
        <v>204</v>
      </c>
      <c r="V4" s="57" t="s">
        <v>205</v>
      </c>
      <c r="W4" s="57" t="s">
        <v>206</v>
      </c>
      <c r="X4" s="252"/>
      <c r="Y4" s="57" t="s">
        <v>207</v>
      </c>
      <c r="Z4" s="57" t="s">
        <v>208</v>
      </c>
      <c r="AA4" s="57" t="s">
        <v>209</v>
      </c>
      <c r="AB4" s="58" t="s">
        <v>210</v>
      </c>
      <c r="AC4" s="57" t="s">
        <v>211</v>
      </c>
    </row>
    <row r="5" spans="1:29" s="65" customFormat="1" ht="11.25" x14ac:dyDescent="0.2">
      <c r="A5" s="59" t="s">
        <v>1</v>
      </c>
      <c r="B5" s="60">
        <v>857.32740000000001</v>
      </c>
      <c r="C5" s="61">
        <v>51.012900000000002</v>
      </c>
      <c r="D5" s="61">
        <v>34.8324</v>
      </c>
      <c r="E5" s="62">
        <v>0</v>
      </c>
      <c r="F5" s="62">
        <v>0</v>
      </c>
      <c r="G5" s="61">
        <v>4.1284000000000001</v>
      </c>
      <c r="H5" s="62">
        <v>0</v>
      </c>
      <c r="I5" s="61">
        <v>10.749499999999999</v>
      </c>
      <c r="J5" s="61">
        <v>1.3026</v>
      </c>
      <c r="K5" s="61">
        <f t="shared" ref="K5:K41" si="0">B5-C5</f>
        <v>806.31449999999995</v>
      </c>
      <c r="L5" s="61">
        <v>785.83460000000002</v>
      </c>
      <c r="M5" s="61">
        <v>6.4799999999999996E-2</v>
      </c>
      <c r="N5" s="61">
        <v>3.4527999999999999</v>
      </c>
      <c r="O5" s="63">
        <v>16.962299999999999</v>
      </c>
      <c r="P5" s="64">
        <f>C5/$B5*100</f>
        <v>5.9502239167907156</v>
      </c>
      <c r="Q5" s="64">
        <f t="shared" ref="Q5:AB20" si="1">D5/$B5*100</f>
        <v>4.0629052564982757</v>
      </c>
      <c r="R5" s="64">
        <f t="shared" si="1"/>
        <v>0</v>
      </c>
      <c r="S5" s="64">
        <f t="shared" si="1"/>
        <v>0</v>
      </c>
      <c r="T5" s="64">
        <f t="shared" si="1"/>
        <v>0.4815429904608205</v>
      </c>
      <c r="U5" s="64">
        <f t="shared" si="1"/>
        <v>0</v>
      </c>
      <c r="V5" s="64">
        <f t="shared" si="1"/>
        <v>1.2538383819297039</v>
      </c>
      <c r="W5" s="64">
        <f t="shared" si="1"/>
        <v>0.15193728790191471</v>
      </c>
      <c r="X5" s="64">
        <f t="shared" si="1"/>
        <v>94.049776083209281</v>
      </c>
      <c r="Y5" s="64">
        <f t="shared" si="1"/>
        <v>91.66096872676647</v>
      </c>
      <c r="Z5" s="64">
        <f t="shared" si="1"/>
        <v>7.5583726823614866E-3</v>
      </c>
      <c r="AA5" s="64">
        <f t="shared" si="1"/>
        <v>0.4027399567539775</v>
      </c>
      <c r="AB5" s="64">
        <f t="shared" si="1"/>
        <v>1.9785090270064853</v>
      </c>
      <c r="AC5" s="64">
        <f>V5+W5</f>
        <v>1.4057756698316186</v>
      </c>
    </row>
    <row r="6" spans="1:29" s="65" customFormat="1" ht="11.25" x14ac:dyDescent="0.2">
      <c r="A6" s="59" t="s">
        <v>2</v>
      </c>
      <c r="B6" s="60">
        <v>993.17989999999998</v>
      </c>
      <c r="C6" s="61">
        <v>635.41250000000002</v>
      </c>
      <c r="D6" s="61">
        <v>355.99459999999999</v>
      </c>
      <c r="E6" s="62">
        <v>0</v>
      </c>
      <c r="F6" s="62">
        <v>0</v>
      </c>
      <c r="G6" s="61">
        <v>24.507300000000001</v>
      </c>
      <c r="H6" s="61">
        <v>183.70169999999999</v>
      </c>
      <c r="I6" s="61">
        <v>40.200200000000002</v>
      </c>
      <c r="J6" s="61">
        <v>31.008700000000001</v>
      </c>
      <c r="K6" s="61">
        <f t="shared" si="0"/>
        <v>357.76739999999995</v>
      </c>
      <c r="L6" s="61">
        <v>302.67759999999998</v>
      </c>
      <c r="M6" s="61">
        <v>2.7625000000000002</v>
      </c>
      <c r="N6" s="61">
        <v>14.8804</v>
      </c>
      <c r="O6" s="66">
        <v>37.446899999999999</v>
      </c>
      <c r="P6" s="67">
        <f t="shared" ref="P6:AB39" si="2">C6/$B6*100</f>
        <v>63.977583517346659</v>
      </c>
      <c r="Q6" s="67">
        <f t="shared" si="1"/>
        <v>35.843919112740799</v>
      </c>
      <c r="R6" s="67">
        <f t="shared" si="1"/>
        <v>0</v>
      </c>
      <c r="S6" s="67">
        <f t="shared" si="1"/>
        <v>0</v>
      </c>
      <c r="T6" s="67">
        <f t="shared" si="1"/>
        <v>2.4675589991299667</v>
      </c>
      <c r="U6" s="67">
        <f t="shared" si="1"/>
        <v>18.49631672972842</v>
      </c>
      <c r="V6" s="67">
        <f t="shared" si="1"/>
        <v>4.0476252086857585</v>
      </c>
      <c r="W6" s="67">
        <f t="shared" si="1"/>
        <v>3.1221634670617076</v>
      </c>
      <c r="X6" s="67">
        <f t="shared" si="1"/>
        <v>36.022416482653341</v>
      </c>
      <c r="Y6" s="67">
        <f t="shared" si="1"/>
        <v>30.475606685153412</v>
      </c>
      <c r="Z6" s="67">
        <f t="shared" si="1"/>
        <v>0.2781469902884664</v>
      </c>
      <c r="AA6" s="67">
        <f t="shared" si="1"/>
        <v>1.4982582712356542</v>
      </c>
      <c r="AB6" s="67">
        <f t="shared" si="1"/>
        <v>3.7704045359758092</v>
      </c>
      <c r="AC6" s="67">
        <f t="shared" ref="AC6:AC49" si="3">V6+W6</f>
        <v>7.1697886757474656</v>
      </c>
    </row>
    <row r="7" spans="1:29" s="65" customFormat="1" ht="11.25" x14ac:dyDescent="0.2">
      <c r="A7" s="59" t="s">
        <v>3</v>
      </c>
      <c r="B7" s="60">
        <v>670.16589999999997</v>
      </c>
      <c r="C7" s="61">
        <v>268.26159999999999</v>
      </c>
      <c r="D7" s="61">
        <v>148.02760000000001</v>
      </c>
      <c r="E7" s="62">
        <v>0</v>
      </c>
      <c r="F7" s="62">
        <v>0</v>
      </c>
      <c r="G7" s="61">
        <v>13.8598</v>
      </c>
      <c r="H7" s="61">
        <v>4.0498000000000003</v>
      </c>
      <c r="I7" s="61">
        <v>61.475099999999998</v>
      </c>
      <c r="J7" s="61">
        <v>40.849299999999999</v>
      </c>
      <c r="K7" s="61">
        <f t="shared" si="0"/>
        <v>401.90429999999998</v>
      </c>
      <c r="L7" s="61">
        <v>306.78410000000002</v>
      </c>
      <c r="M7" s="61">
        <v>48.101399999999998</v>
      </c>
      <c r="N7" s="61">
        <v>7.6184000000000003</v>
      </c>
      <c r="O7" s="66">
        <v>39.400399999999998</v>
      </c>
      <c r="P7" s="67">
        <f t="shared" si="2"/>
        <v>40.029133084807803</v>
      </c>
      <c r="Q7" s="67">
        <f t="shared" si="1"/>
        <v>22.088202339152144</v>
      </c>
      <c r="R7" s="67">
        <f t="shared" si="1"/>
        <v>0</v>
      </c>
      <c r="S7" s="67">
        <f t="shared" si="1"/>
        <v>0</v>
      </c>
      <c r="T7" s="67">
        <f t="shared" si="1"/>
        <v>2.0681147757592564</v>
      </c>
      <c r="U7" s="67">
        <f t="shared" si="1"/>
        <v>0.60429812976160091</v>
      </c>
      <c r="V7" s="67">
        <f t="shared" si="1"/>
        <v>9.173116686480169</v>
      </c>
      <c r="W7" s="67">
        <f t="shared" si="1"/>
        <v>6.09540115365464</v>
      </c>
      <c r="X7" s="67">
        <f t="shared" si="1"/>
        <v>59.97086691519219</v>
      </c>
      <c r="Y7" s="67">
        <f t="shared" si="1"/>
        <v>45.777336626647234</v>
      </c>
      <c r="Z7" s="67">
        <f t="shared" si="1"/>
        <v>7.1775361891734573</v>
      </c>
      <c r="AA7" s="67">
        <f t="shared" si="1"/>
        <v>1.1367931433097387</v>
      </c>
      <c r="AB7" s="67">
        <f t="shared" si="1"/>
        <v>5.8792009560617755</v>
      </c>
      <c r="AC7" s="67">
        <f t="shared" si="3"/>
        <v>15.268517840134809</v>
      </c>
    </row>
    <row r="8" spans="1:29" s="65" customFormat="1" ht="11.25" x14ac:dyDescent="0.2">
      <c r="A8" s="59" t="s">
        <v>4</v>
      </c>
      <c r="B8" s="60">
        <v>663.12929999999994</v>
      </c>
      <c r="C8" s="61">
        <v>402.40640000000002</v>
      </c>
      <c r="D8" s="61">
        <v>314.82810000000001</v>
      </c>
      <c r="E8" s="62">
        <v>0</v>
      </c>
      <c r="F8" s="62">
        <v>0</v>
      </c>
      <c r="G8" s="61">
        <v>15.253500000000001</v>
      </c>
      <c r="H8" s="61">
        <v>23.940300000000001</v>
      </c>
      <c r="I8" s="61">
        <v>36.9968</v>
      </c>
      <c r="J8" s="61">
        <v>11.387700000000001</v>
      </c>
      <c r="K8" s="61">
        <f t="shared" si="0"/>
        <v>260.72289999999992</v>
      </c>
      <c r="L8" s="61">
        <v>92.889499999999998</v>
      </c>
      <c r="M8" s="61">
        <v>88.957499999999996</v>
      </c>
      <c r="N8" s="61">
        <v>13.177899999999999</v>
      </c>
      <c r="O8" s="66">
        <v>65.697999999999993</v>
      </c>
      <c r="P8" s="67">
        <f t="shared" si="2"/>
        <v>60.682946749600731</v>
      </c>
      <c r="Q8" s="67">
        <f t="shared" si="1"/>
        <v>47.476125696753265</v>
      </c>
      <c r="R8" s="67">
        <f t="shared" si="1"/>
        <v>0</v>
      </c>
      <c r="S8" s="67">
        <f t="shared" si="1"/>
        <v>0</v>
      </c>
      <c r="T8" s="67">
        <f t="shared" si="1"/>
        <v>2.3002301361137265</v>
      </c>
      <c r="U8" s="67">
        <f t="shared" si="1"/>
        <v>3.6102009065200411</v>
      </c>
      <c r="V8" s="67">
        <f t="shared" si="1"/>
        <v>5.5791231061574269</v>
      </c>
      <c r="W8" s="67">
        <f t="shared" si="1"/>
        <v>1.717266904056268</v>
      </c>
      <c r="X8" s="67">
        <f t="shared" si="1"/>
        <v>39.317053250399276</v>
      </c>
      <c r="Y8" s="67">
        <f t="shared" si="1"/>
        <v>14.007750826271739</v>
      </c>
      <c r="Z8" s="67">
        <f t="shared" si="1"/>
        <v>13.414804624075577</v>
      </c>
      <c r="AA8" s="67">
        <f t="shared" si="1"/>
        <v>1.9872293382301158</v>
      </c>
      <c r="AB8" s="67">
        <f t="shared" si="1"/>
        <v>9.9072684618218503</v>
      </c>
      <c r="AC8" s="67">
        <f t="shared" si="3"/>
        <v>7.2963900102136954</v>
      </c>
    </row>
    <row r="9" spans="1:29" s="65" customFormat="1" ht="11.25" x14ac:dyDescent="0.2">
      <c r="A9" s="59" t="s">
        <v>5</v>
      </c>
      <c r="B9" s="60">
        <v>352.62020000000001</v>
      </c>
      <c r="C9" s="61">
        <v>167.82</v>
      </c>
      <c r="D9" s="61">
        <v>106.3058</v>
      </c>
      <c r="E9" s="62">
        <v>0</v>
      </c>
      <c r="F9" s="62">
        <v>0</v>
      </c>
      <c r="G9" s="61">
        <v>12.210599999999999</v>
      </c>
      <c r="H9" s="61">
        <v>6.8022</v>
      </c>
      <c r="I9" s="61">
        <v>22.7636</v>
      </c>
      <c r="J9" s="61">
        <v>19.7378</v>
      </c>
      <c r="K9" s="61">
        <f t="shared" si="0"/>
        <v>184.80020000000002</v>
      </c>
      <c r="L9" s="61">
        <v>156.13980000000001</v>
      </c>
      <c r="M9" s="61">
        <v>2.3323999999999998</v>
      </c>
      <c r="N9" s="61">
        <v>6.5128000000000004</v>
      </c>
      <c r="O9" s="66">
        <v>19.815200000000001</v>
      </c>
      <c r="P9" s="67">
        <f t="shared" si="2"/>
        <v>47.592282007667173</v>
      </c>
      <c r="Q9" s="67">
        <f t="shared" si="1"/>
        <v>30.147393711420957</v>
      </c>
      <c r="R9" s="67">
        <f t="shared" si="1"/>
        <v>0</v>
      </c>
      <c r="S9" s="67">
        <f t="shared" si="1"/>
        <v>0</v>
      </c>
      <c r="T9" s="67">
        <f t="shared" si="1"/>
        <v>3.4628192032107061</v>
      </c>
      <c r="U9" s="67">
        <f t="shared" si="1"/>
        <v>1.9290443372217474</v>
      </c>
      <c r="V9" s="67">
        <f t="shared" si="1"/>
        <v>6.4555575659023505</v>
      </c>
      <c r="W9" s="67">
        <f t="shared" si="1"/>
        <v>5.597467189911411</v>
      </c>
      <c r="X9" s="67">
        <f t="shared" si="1"/>
        <v>52.407717992332827</v>
      </c>
      <c r="Y9" s="67">
        <f t="shared" si="1"/>
        <v>44.279879598502866</v>
      </c>
      <c r="Z9" s="67">
        <f t="shared" si="1"/>
        <v>0.66144820971685681</v>
      </c>
      <c r="AA9" s="67">
        <f t="shared" si="1"/>
        <v>1.8469730321745605</v>
      </c>
      <c r="AB9" s="67">
        <f t="shared" si="1"/>
        <v>5.6194171519385447</v>
      </c>
      <c r="AC9" s="67">
        <f t="shared" si="3"/>
        <v>12.053024755813762</v>
      </c>
    </row>
    <row r="10" spans="1:29" s="65" customFormat="1" ht="11.25" x14ac:dyDescent="0.2">
      <c r="A10" s="59" t="s">
        <v>6</v>
      </c>
      <c r="B10" s="60">
        <v>2429.5866999999998</v>
      </c>
      <c r="C10" s="61">
        <v>1574.6980000000001</v>
      </c>
      <c r="D10" s="61">
        <v>1248.2611999999999</v>
      </c>
      <c r="E10" s="62">
        <v>0</v>
      </c>
      <c r="F10" s="62">
        <v>0</v>
      </c>
      <c r="G10" s="61">
        <v>57.320500000000003</v>
      </c>
      <c r="H10" s="61">
        <v>22.180399999999999</v>
      </c>
      <c r="I10" s="61">
        <v>181.57749999999999</v>
      </c>
      <c r="J10" s="61">
        <v>65.358400000000003</v>
      </c>
      <c r="K10" s="61">
        <f t="shared" si="0"/>
        <v>854.88869999999974</v>
      </c>
      <c r="L10" s="61">
        <v>547.11959999999999</v>
      </c>
      <c r="M10" s="61">
        <v>108.9178</v>
      </c>
      <c r="N10" s="61">
        <v>44.848199999999999</v>
      </c>
      <c r="O10" s="66">
        <v>154.00309999999999</v>
      </c>
      <c r="P10" s="67">
        <f t="shared" si="2"/>
        <v>64.813410445488543</v>
      </c>
      <c r="Q10" s="67">
        <f t="shared" si="1"/>
        <v>51.377512068204858</v>
      </c>
      <c r="R10" s="67">
        <f t="shared" si="1"/>
        <v>0</v>
      </c>
      <c r="S10" s="67">
        <f t="shared" si="1"/>
        <v>0</v>
      </c>
      <c r="T10" s="67">
        <f t="shared" si="1"/>
        <v>2.3592695827648384</v>
      </c>
      <c r="U10" s="67">
        <f t="shared" si="1"/>
        <v>0.91292893560867783</v>
      </c>
      <c r="V10" s="67">
        <f t="shared" si="1"/>
        <v>7.4735962293504485</v>
      </c>
      <c r="W10" s="67">
        <f t="shared" si="1"/>
        <v>2.6901036295597107</v>
      </c>
      <c r="X10" s="67">
        <f t="shared" si="1"/>
        <v>35.186589554511464</v>
      </c>
      <c r="Y10" s="67">
        <f t="shared" si="1"/>
        <v>22.519039966756488</v>
      </c>
      <c r="Z10" s="67">
        <f t="shared" si="1"/>
        <v>4.4829764667381502</v>
      </c>
      <c r="AA10" s="67">
        <f t="shared" si="1"/>
        <v>1.8459188964114761</v>
      </c>
      <c r="AB10" s="67">
        <f t="shared" si="1"/>
        <v>6.338654224605361</v>
      </c>
      <c r="AC10" s="67">
        <f t="shared" si="3"/>
        <v>10.16369985891016</v>
      </c>
    </row>
    <row r="11" spans="1:29" s="65" customFormat="1" ht="11.25" x14ac:dyDescent="0.2">
      <c r="A11" s="59" t="s">
        <v>7</v>
      </c>
      <c r="B11" s="60">
        <v>554.06709999999998</v>
      </c>
      <c r="C11" s="61">
        <v>439.49950000000001</v>
      </c>
      <c r="D11" s="61">
        <v>385.33819999999997</v>
      </c>
      <c r="E11" s="62">
        <v>0</v>
      </c>
      <c r="F11" s="62">
        <v>0</v>
      </c>
      <c r="G11" s="61">
        <v>10.4689</v>
      </c>
      <c r="H11" s="61">
        <v>0.69010000000000005</v>
      </c>
      <c r="I11" s="61">
        <v>17.6694</v>
      </c>
      <c r="J11" s="61">
        <v>25.332899999999999</v>
      </c>
      <c r="K11" s="61">
        <f t="shared" si="0"/>
        <v>114.56759999999997</v>
      </c>
      <c r="L11" s="61">
        <v>82.342200000000005</v>
      </c>
      <c r="M11" s="61">
        <v>2.0303</v>
      </c>
      <c r="N11" s="61">
        <v>7.5686</v>
      </c>
      <c r="O11" s="66">
        <v>22.6265</v>
      </c>
      <c r="P11" s="67">
        <f t="shared" si="2"/>
        <v>79.322432246924606</v>
      </c>
      <c r="Q11" s="67">
        <f t="shared" si="1"/>
        <v>69.547208271344758</v>
      </c>
      <c r="R11" s="67">
        <f t="shared" si="1"/>
        <v>0</v>
      </c>
      <c r="S11" s="67">
        <f t="shared" si="1"/>
        <v>0</v>
      </c>
      <c r="T11" s="67">
        <f t="shared" si="1"/>
        <v>1.8894642905164374</v>
      </c>
      <c r="U11" s="67">
        <f t="shared" si="1"/>
        <v>0.12455170140945025</v>
      </c>
      <c r="V11" s="67">
        <f t="shared" si="1"/>
        <v>3.1890361293785539</v>
      </c>
      <c r="W11" s="67">
        <f t="shared" si="1"/>
        <v>4.5721718542754113</v>
      </c>
      <c r="X11" s="67">
        <f t="shared" si="1"/>
        <v>20.67756775307539</v>
      </c>
      <c r="Y11" s="67">
        <f t="shared" si="1"/>
        <v>14.861412994924262</v>
      </c>
      <c r="Z11" s="67">
        <f t="shared" si="1"/>
        <v>0.36643576202232547</v>
      </c>
      <c r="AA11" s="67">
        <f t="shared" si="1"/>
        <v>1.3660078355130634</v>
      </c>
      <c r="AB11" s="67">
        <f t="shared" si="1"/>
        <v>4.0837111606157457</v>
      </c>
      <c r="AC11" s="67">
        <f t="shared" si="3"/>
        <v>7.7612079836539651</v>
      </c>
    </row>
    <row r="12" spans="1:29" s="55" customFormat="1" ht="11.25" x14ac:dyDescent="0.2">
      <c r="A12" s="59" t="s">
        <v>8</v>
      </c>
      <c r="B12" s="60">
        <v>1383.4682</v>
      </c>
      <c r="C12" s="61">
        <v>638.86180000000002</v>
      </c>
      <c r="D12" s="61">
        <v>288.0412</v>
      </c>
      <c r="E12" s="62">
        <v>0</v>
      </c>
      <c r="F12" s="62">
        <v>0</v>
      </c>
      <c r="G12" s="61">
        <v>33.293999999999997</v>
      </c>
      <c r="H12" s="61">
        <v>105.0993</v>
      </c>
      <c r="I12" s="61">
        <v>164.75139999999999</v>
      </c>
      <c r="J12" s="61">
        <v>47.675899999999999</v>
      </c>
      <c r="K12" s="61">
        <f t="shared" si="0"/>
        <v>744.60640000000001</v>
      </c>
      <c r="L12" s="61">
        <v>593.42719999999997</v>
      </c>
      <c r="M12" s="61">
        <v>52.3673</v>
      </c>
      <c r="N12" s="61">
        <v>15.1416</v>
      </c>
      <c r="O12" s="66">
        <v>83.670299999999997</v>
      </c>
      <c r="P12" s="67">
        <f t="shared" si="2"/>
        <v>46.178278618908628</v>
      </c>
      <c r="Q12" s="67">
        <f t="shared" si="1"/>
        <v>20.820225575116218</v>
      </c>
      <c r="R12" s="67">
        <f t="shared" si="1"/>
        <v>0</v>
      </c>
      <c r="S12" s="67">
        <f t="shared" si="1"/>
        <v>0</v>
      </c>
      <c r="T12" s="67">
        <f t="shared" si="1"/>
        <v>2.4065605555660765</v>
      </c>
      <c r="U12" s="67">
        <f t="shared" si="1"/>
        <v>7.596799116886098</v>
      </c>
      <c r="V12" s="67">
        <f t="shared" si="1"/>
        <v>11.908578744346995</v>
      </c>
      <c r="W12" s="67">
        <f t="shared" si="1"/>
        <v>3.446114626993233</v>
      </c>
      <c r="X12" s="67">
        <f t="shared" si="1"/>
        <v>53.821721381091379</v>
      </c>
      <c r="Y12" s="67">
        <f t="shared" si="1"/>
        <v>42.894169884063835</v>
      </c>
      <c r="Z12" s="67">
        <f t="shared" si="1"/>
        <v>3.7852189157654657</v>
      </c>
      <c r="AA12" s="67">
        <f t="shared" si="1"/>
        <v>1.0944667900570466</v>
      </c>
      <c r="AB12" s="67">
        <f t="shared" si="1"/>
        <v>6.0478657912050311</v>
      </c>
      <c r="AC12" s="67">
        <f t="shared" si="3"/>
        <v>15.354693371340229</v>
      </c>
    </row>
    <row r="13" spans="1:29" s="65" customFormat="1" ht="11.25" x14ac:dyDescent="0.2">
      <c r="A13" s="59" t="s">
        <v>9</v>
      </c>
      <c r="B13" s="60">
        <v>1333.6488999999999</v>
      </c>
      <c r="C13" s="61">
        <v>824.0299</v>
      </c>
      <c r="D13" s="61">
        <v>632.1902</v>
      </c>
      <c r="E13" s="62">
        <v>0</v>
      </c>
      <c r="F13" s="62">
        <v>0</v>
      </c>
      <c r="G13" s="61">
        <v>33.033499999999997</v>
      </c>
      <c r="H13" s="61">
        <v>21.216000000000001</v>
      </c>
      <c r="I13" s="61">
        <v>93.066199999999995</v>
      </c>
      <c r="J13" s="61">
        <v>44.524000000000001</v>
      </c>
      <c r="K13" s="61">
        <f t="shared" si="0"/>
        <v>509.61899999999991</v>
      </c>
      <c r="L13" s="61">
        <v>418.52460000000002</v>
      </c>
      <c r="M13" s="61">
        <v>7.5373000000000001</v>
      </c>
      <c r="N13" s="61">
        <v>16.726299999999998</v>
      </c>
      <c r="O13" s="66">
        <v>66.830799999999996</v>
      </c>
      <c r="P13" s="67">
        <f t="shared" si="2"/>
        <v>61.78761891529323</v>
      </c>
      <c r="Q13" s="67">
        <f t="shared" si="1"/>
        <v>47.403045884115379</v>
      </c>
      <c r="R13" s="67">
        <f t="shared" si="1"/>
        <v>0</v>
      </c>
      <c r="S13" s="67">
        <f t="shared" si="1"/>
        <v>0</v>
      </c>
      <c r="T13" s="67">
        <f t="shared" si="1"/>
        <v>2.4769262734742252</v>
      </c>
      <c r="U13" s="67">
        <f t="shared" si="1"/>
        <v>1.5908234918500666</v>
      </c>
      <c r="V13" s="67">
        <f t="shared" si="1"/>
        <v>6.9783134076742384</v>
      </c>
      <c r="W13" s="67">
        <f t="shared" si="1"/>
        <v>3.3385098581793158</v>
      </c>
      <c r="X13" s="67">
        <f t="shared" si="1"/>
        <v>38.212381084706777</v>
      </c>
      <c r="Y13" s="67">
        <f t="shared" si="1"/>
        <v>31.381917684631993</v>
      </c>
      <c r="Z13" s="67">
        <f t="shared" si="1"/>
        <v>0.56516373987186586</v>
      </c>
      <c r="AA13" s="67">
        <f t="shared" si="1"/>
        <v>1.2541756679737823</v>
      </c>
      <c r="AB13" s="67">
        <f t="shared" si="1"/>
        <v>5.0111239922291393</v>
      </c>
      <c r="AC13" s="67">
        <f t="shared" si="3"/>
        <v>10.316823265853554</v>
      </c>
    </row>
    <row r="14" spans="1:29" s="65" customFormat="1" ht="11.25" x14ac:dyDescent="0.2">
      <c r="A14" s="59" t="s">
        <v>10</v>
      </c>
      <c r="B14" s="60">
        <v>506.06319999999999</v>
      </c>
      <c r="C14" s="61">
        <v>378.51530000000002</v>
      </c>
      <c r="D14" s="61">
        <v>298.82089999999999</v>
      </c>
      <c r="E14" s="62">
        <v>0</v>
      </c>
      <c r="F14" s="62">
        <v>0</v>
      </c>
      <c r="G14" s="61">
        <v>11.6205</v>
      </c>
      <c r="H14" s="61">
        <v>13.6953</v>
      </c>
      <c r="I14" s="61">
        <v>43.856200000000001</v>
      </c>
      <c r="J14" s="61">
        <v>10.522399999999999</v>
      </c>
      <c r="K14" s="61">
        <f t="shared" si="0"/>
        <v>127.54789999999997</v>
      </c>
      <c r="L14" s="61">
        <v>86.467500000000001</v>
      </c>
      <c r="M14" s="61">
        <v>4.5829000000000004</v>
      </c>
      <c r="N14" s="61">
        <v>8.3783999999999992</v>
      </c>
      <c r="O14" s="66">
        <v>28.1191</v>
      </c>
      <c r="P14" s="67">
        <f t="shared" si="2"/>
        <v>74.796053141188693</v>
      </c>
      <c r="Q14" s="67">
        <f t="shared" si="1"/>
        <v>59.048138651456973</v>
      </c>
      <c r="R14" s="67">
        <f t="shared" si="1"/>
        <v>0</v>
      </c>
      <c r="S14" s="67">
        <f t="shared" si="1"/>
        <v>0</v>
      </c>
      <c r="T14" s="67">
        <f t="shared" si="1"/>
        <v>2.2962546970417925</v>
      </c>
      <c r="U14" s="67">
        <f t="shared" si="1"/>
        <v>2.7062430147064633</v>
      </c>
      <c r="V14" s="67">
        <f t="shared" si="1"/>
        <v>8.6661507890714038</v>
      </c>
      <c r="W14" s="67">
        <f t="shared" si="1"/>
        <v>2.0792659889120566</v>
      </c>
      <c r="X14" s="67">
        <f t="shared" si="1"/>
        <v>25.203946858811303</v>
      </c>
      <c r="Y14" s="67">
        <f t="shared" si="1"/>
        <v>17.086304635468455</v>
      </c>
      <c r="Z14" s="67">
        <f t="shared" si="1"/>
        <v>0.90559835214257833</v>
      </c>
      <c r="AA14" s="67">
        <f t="shared" si="1"/>
        <v>1.6556034898407945</v>
      </c>
      <c r="AB14" s="67">
        <f t="shared" si="1"/>
        <v>5.556440381359482</v>
      </c>
      <c r="AC14" s="67">
        <f t="shared" si="3"/>
        <v>10.745416777983461</v>
      </c>
    </row>
    <row r="15" spans="1:29" s="55" customFormat="1" ht="11.25" x14ac:dyDescent="0.2">
      <c r="A15" s="59" t="s">
        <v>11</v>
      </c>
      <c r="B15" s="60">
        <v>600.54</v>
      </c>
      <c r="C15" s="61">
        <v>139.05199999999999</v>
      </c>
      <c r="D15" s="61">
        <v>31.599299999999999</v>
      </c>
      <c r="E15" s="62">
        <v>0</v>
      </c>
      <c r="F15" s="62">
        <v>0</v>
      </c>
      <c r="G15" s="61">
        <v>12.910399999999999</v>
      </c>
      <c r="H15" s="61">
        <v>1.2418</v>
      </c>
      <c r="I15" s="61">
        <v>47.035800000000002</v>
      </c>
      <c r="J15" s="61">
        <v>46.264699999999998</v>
      </c>
      <c r="K15" s="61">
        <f t="shared" si="0"/>
        <v>461.48799999999994</v>
      </c>
      <c r="L15" s="61">
        <v>432.06830000000002</v>
      </c>
      <c r="M15" s="61">
        <v>2.3399000000000001</v>
      </c>
      <c r="N15" s="61">
        <v>3.2410999999999999</v>
      </c>
      <c r="O15" s="66">
        <v>23.838699999999999</v>
      </c>
      <c r="P15" s="67">
        <f t="shared" si="2"/>
        <v>23.154494288473707</v>
      </c>
      <c r="Q15" s="67">
        <f t="shared" si="1"/>
        <v>5.2618143670696371</v>
      </c>
      <c r="R15" s="67">
        <f t="shared" si="1"/>
        <v>0</v>
      </c>
      <c r="S15" s="67">
        <f t="shared" si="1"/>
        <v>0</v>
      </c>
      <c r="T15" s="67">
        <f t="shared" si="1"/>
        <v>2.1497985146701302</v>
      </c>
      <c r="U15" s="67">
        <f t="shared" si="1"/>
        <v>0.20678056415892365</v>
      </c>
      <c r="V15" s="67">
        <f t="shared" si="1"/>
        <v>7.8322509741232889</v>
      </c>
      <c r="W15" s="67">
        <f t="shared" si="1"/>
        <v>7.7038498684517274</v>
      </c>
      <c r="X15" s="67">
        <f t="shared" si="1"/>
        <v>76.845505711526286</v>
      </c>
      <c r="Y15" s="67">
        <f t="shared" si="1"/>
        <v>71.94663136510475</v>
      </c>
      <c r="Z15" s="67">
        <f t="shared" si="1"/>
        <v>0.38963266393579116</v>
      </c>
      <c r="AA15" s="67">
        <f t="shared" si="1"/>
        <v>0.53969760548839385</v>
      </c>
      <c r="AB15" s="67">
        <f t="shared" si="1"/>
        <v>3.9695440769973693</v>
      </c>
      <c r="AC15" s="67">
        <f t="shared" si="3"/>
        <v>15.536100842575017</v>
      </c>
    </row>
    <row r="16" spans="1:29" s="55" customFormat="1" ht="11.25" x14ac:dyDescent="0.2">
      <c r="A16" s="59" t="s">
        <v>12</v>
      </c>
      <c r="B16" s="60">
        <v>1030.3493000000001</v>
      </c>
      <c r="C16" s="61">
        <v>702.4538</v>
      </c>
      <c r="D16" s="61">
        <v>481.27780000000001</v>
      </c>
      <c r="E16" s="62">
        <v>0</v>
      </c>
      <c r="F16" s="62">
        <v>0</v>
      </c>
      <c r="G16" s="61">
        <v>32.7286</v>
      </c>
      <c r="H16" s="61">
        <v>8.6897000000000002</v>
      </c>
      <c r="I16" s="61">
        <v>167.89250000000001</v>
      </c>
      <c r="J16" s="61">
        <v>11.8652</v>
      </c>
      <c r="K16" s="61">
        <f t="shared" si="0"/>
        <v>327.89550000000008</v>
      </c>
      <c r="L16" s="61">
        <v>214.93819999999999</v>
      </c>
      <c r="M16" s="61">
        <v>22.651599999999998</v>
      </c>
      <c r="N16" s="61">
        <v>17.461600000000001</v>
      </c>
      <c r="O16" s="66">
        <v>72.844099999999997</v>
      </c>
      <c r="P16" s="67">
        <f t="shared" si="2"/>
        <v>68.176277695340787</v>
      </c>
      <c r="Q16" s="67">
        <f t="shared" si="1"/>
        <v>46.710159360519775</v>
      </c>
      <c r="R16" s="67">
        <f t="shared" si="1"/>
        <v>0</v>
      </c>
      <c r="S16" s="67">
        <f t="shared" si="1"/>
        <v>0</v>
      </c>
      <c r="T16" s="67">
        <f t="shared" si="1"/>
        <v>3.1764567608285845</v>
      </c>
      <c r="U16" s="67">
        <f t="shared" si="1"/>
        <v>0.84337418388113616</v>
      </c>
      <c r="V16" s="67">
        <f t="shared" si="1"/>
        <v>16.294716752852647</v>
      </c>
      <c r="W16" s="67">
        <f t="shared" si="1"/>
        <v>1.1515706372586461</v>
      </c>
      <c r="X16" s="67">
        <f t="shared" si="1"/>
        <v>31.823722304659213</v>
      </c>
      <c r="Y16" s="67">
        <f t="shared" si="1"/>
        <v>20.860711993495794</v>
      </c>
      <c r="Z16" s="67">
        <f t="shared" si="1"/>
        <v>2.1984389177534256</v>
      </c>
      <c r="AA16" s="67">
        <f t="shared" si="1"/>
        <v>1.694726244779319</v>
      </c>
      <c r="AB16" s="67">
        <f t="shared" si="1"/>
        <v>7.0698451486306633</v>
      </c>
      <c r="AC16" s="67">
        <f t="shared" si="3"/>
        <v>17.446287390111294</v>
      </c>
    </row>
    <row r="17" spans="1:29" s="65" customFormat="1" ht="11.25" x14ac:dyDescent="0.2">
      <c r="A17" s="59" t="s">
        <v>13</v>
      </c>
      <c r="B17" s="60">
        <v>462.25209999999998</v>
      </c>
      <c r="C17" s="61">
        <v>364.50639999999999</v>
      </c>
      <c r="D17" s="61">
        <v>270.86410000000001</v>
      </c>
      <c r="E17" s="62">
        <v>0</v>
      </c>
      <c r="F17" s="62">
        <v>0</v>
      </c>
      <c r="G17" s="61">
        <v>15.639799999999999</v>
      </c>
      <c r="H17" s="61">
        <v>28.026299999999999</v>
      </c>
      <c r="I17" s="61">
        <v>26.908100000000001</v>
      </c>
      <c r="J17" s="61">
        <v>23.068100000000001</v>
      </c>
      <c r="K17" s="61">
        <f t="shared" si="0"/>
        <v>97.745699999999999</v>
      </c>
      <c r="L17" s="61">
        <v>34.604999999999997</v>
      </c>
      <c r="M17" s="61">
        <v>8.8030000000000008</v>
      </c>
      <c r="N17" s="61">
        <v>12.8148</v>
      </c>
      <c r="O17" s="66">
        <v>41.5229</v>
      </c>
      <c r="P17" s="67">
        <f t="shared" si="2"/>
        <v>78.854460585468402</v>
      </c>
      <c r="Q17" s="67">
        <f t="shared" si="1"/>
        <v>58.59661859837955</v>
      </c>
      <c r="R17" s="67">
        <f t="shared" si="1"/>
        <v>0</v>
      </c>
      <c r="S17" s="67">
        <f t="shared" si="1"/>
        <v>0</v>
      </c>
      <c r="T17" s="67">
        <f t="shared" si="1"/>
        <v>3.3833918764241417</v>
      </c>
      <c r="U17" s="67">
        <f t="shared" si="1"/>
        <v>6.0629903033431329</v>
      </c>
      <c r="V17" s="67">
        <f t="shared" si="1"/>
        <v>5.8210876705589873</v>
      </c>
      <c r="W17" s="67">
        <f t="shared" si="1"/>
        <v>4.9903721367626028</v>
      </c>
      <c r="X17" s="67">
        <f t="shared" si="1"/>
        <v>21.145539414531594</v>
      </c>
      <c r="Y17" s="67">
        <f t="shared" si="1"/>
        <v>7.4861747518291413</v>
      </c>
      <c r="Z17" s="67">
        <f t="shared" si="1"/>
        <v>1.9043720947941614</v>
      </c>
      <c r="AA17" s="67">
        <f t="shared" si="1"/>
        <v>2.7722534954411242</v>
      </c>
      <c r="AB17" s="67">
        <f t="shared" si="1"/>
        <v>8.982739072467167</v>
      </c>
      <c r="AC17" s="67">
        <f t="shared" si="3"/>
        <v>10.81145980732159</v>
      </c>
    </row>
    <row r="18" spans="1:29" s="65" customFormat="1" ht="11.25" x14ac:dyDescent="0.2">
      <c r="A18" s="59" t="s">
        <v>14</v>
      </c>
      <c r="B18" s="60">
        <v>4046.8661999999999</v>
      </c>
      <c r="C18" s="61">
        <v>2570.2127</v>
      </c>
      <c r="D18" s="61">
        <v>2216.0426000000002</v>
      </c>
      <c r="E18" s="62">
        <v>0</v>
      </c>
      <c r="F18" s="62">
        <v>0</v>
      </c>
      <c r="G18" s="61">
        <v>63.801099999999998</v>
      </c>
      <c r="H18" s="61">
        <v>28.014299999999999</v>
      </c>
      <c r="I18" s="61">
        <v>189.54480000000001</v>
      </c>
      <c r="J18" s="61">
        <v>72.809899999999999</v>
      </c>
      <c r="K18" s="61">
        <f t="shared" si="0"/>
        <v>1476.6534999999999</v>
      </c>
      <c r="L18" s="61">
        <v>1107.5035</v>
      </c>
      <c r="M18" s="61">
        <v>72.637</v>
      </c>
      <c r="N18" s="61">
        <v>52.037799999999997</v>
      </c>
      <c r="O18" s="66">
        <v>244.4752</v>
      </c>
      <c r="P18" s="67">
        <f t="shared" si="2"/>
        <v>63.511185519303801</v>
      </c>
      <c r="Q18" s="67">
        <f t="shared" si="1"/>
        <v>54.759472897819059</v>
      </c>
      <c r="R18" s="67">
        <f t="shared" si="1"/>
        <v>0</v>
      </c>
      <c r="S18" s="67">
        <f t="shared" si="1"/>
        <v>0</v>
      </c>
      <c r="T18" s="67">
        <f t="shared" si="1"/>
        <v>1.5765557062400533</v>
      </c>
      <c r="U18" s="67">
        <f t="shared" si="1"/>
        <v>0.69224675626784993</v>
      </c>
      <c r="V18" s="67">
        <f t="shared" si="1"/>
        <v>4.683742694532377</v>
      </c>
      <c r="W18" s="67">
        <f t="shared" si="1"/>
        <v>1.7991674644444633</v>
      </c>
      <c r="X18" s="67">
        <f t="shared" si="1"/>
        <v>36.488814480696199</v>
      </c>
      <c r="Y18" s="67">
        <f t="shared" si="1"/>
        <v>27.366941363171339</v>
      </c>
      <c r="Z18" s="67">
        <f t="shared" si="1"/>
        <v>1.7948950227215321</v>
      </c>
      <c r="AA18" s="67">
        <f t="shared" si="1"/>
        <v>1.2858789351622248</v>
      </c>
      <c r="AB18" s="67">
        <f t="shared" si="1"/>
        <v>6.0410991596411074</v>
      </c>
      <c r="AC18" s="67">
        <f t="shared" si="3"/>
        <v>6.4829101589768401</v>
      </c>
    </row>
    <row r="19" spans="1:29" s="68" customFormat="1" ht="11.25" x14ac:dyDescent="0.2">
      <c r="A19" s="59" t="s">
        <v>15</v>
      </c>
      <c r="B19" s="60">
        <v>166.12139999999999</v>
      </c>
      <c r="C19" s="61">
        <v>142.03450000000001</v>
      </c>
      <c r="D19" s="61">
        <v>107.4182</v>
      </c>
      <c r="E19" s="62">
        <v>0</v>
      </c>
      <c r="F19" s="62">
        <v>0</v>
      </c>
      <c r="G19" s="61">
        <v>4.2365000000000004</v>
      </c>
      <c r="H19" s="61">
        <v>18.924499999999998</v>
      </c>
      <c r="I19" s="61">
        <v>0</v>
      </c>
      <c r="J19" s="61">
        <v>11.455299999999999</v>
      </c>
      <c r="K19" s="61">
        <f t="shared" si="0"/>
        <v>24.086899999999986</v>
      </c>
      <c r="L19" s="61">
        <v>4.2436999999999996</v>
      </c>
      <c r="M19" s="61">
        <v>0.87350000000000005</v>
      </c>
      <c r="N19" s="61">
        <v>2.7174</v>
      </c>
      <c r="O19" s="66">
        <v>16.252300000000002</v>
      </c>
      <c r="P19" s="67">
        <f t="shared" si="2"/>
        <v>85.500423184490387</v>
      </c>
      <c r="Q19" s="67">
        <f t="shared" si="1"/>
        <v>64.662469735988253</v>
      </c>
      <c r="R19" s="67">
        <f t="shared" si="1"/>
        <v>0</v>
      </c>
      <c r="S19" s="67">
        <f t="shared" si="1"/>
        <v>0</v>
      </c>
      <c r="T19" s="67">
        <f t="shared" si="1"/>
        <v>2.5502433762296732</v>
      </c>
      <c r="U19" s="67">
        <f t="shared" si="1"/>
        <v>11.391969968950418</v>
      </c>
      <c r="V19" s="67">
        <f t="shared" si="1"/>
        <v>0</v>
      </c>
      <c r="W19" s="67">
        <f t="shared" si="1"/>
        <v>6.8957401033220274</v>
      </c>
      <c r="X19" s="67">
        <f t="shared" si="1"/>
        <v>14.499576815509613</v>
      </c>
      <c r="Y19" s="67">
        <f t="shared" si="1"/>
        <v>2.5545775559319868</v>
      </c>
      <c r="Z19" s="67">
        <f t="shared" si="1"/>
        <v>0.52582027360713313</v>
      </c>
      <c r="AA19" s="67">
        <f t="shared" si="1"/>
        <v>1.6357916559817098</v>
      </c>
      <c r="AB19" s="67">
        <f t="shared" si="1"/>
        <v>9.783387329988793</v>
      </c>
      <c r="AC19" s="67">
        <f t="shared" si="3"/>
        <v>6.8957401033220274</v>
      </c>
    </row>
    <row r="20" spans="1:29" s="55" customFormat="1" ht="11.25" x14ac:dyDescent="0.2">
      <c r="A20" s="59" t="s">
        <v>16</v>
      </c>
      <c r="B20" s="60">
        <v>395.1551</v>
      </c>
      <c r="C20" s="61">
        <v>321.39499999999998</v>
      </c>
      <c r="D20" s="61">
        <v>232.5309</v>
      </c>
      <c r="E20" s="62">
        <v>0</v>
      </c>
      <c r="F20" s="62">
        <v>0</v>
      </c>
      <c r="G20" s="61">
        <v>12.047000000000001</v>
      </c>
      <c r="H20" s="61">
        <v>0.51359999999999995</v>
      </c>
      <c r="I20" s="61">
        <v>63.119</v>
      </c>
      <c r="J20" s="61">
        <v>13.1845</v>
      </c>
      <c r="K20" s="61">
        <f t="shared" si="0"/>
        <v>73.760100000000023</v>
      </c>
      <c r="L20" s="61">
        <v>38.975000000000001</v>
      </c>
      <c r="M20" s="61">
        <v>5.1551999999999998</v>
      </c>
      <c r="N20" s="61">
        <v>5.9621000000000004</v>
      </c>
      <c r="O20" s="66">
        <v>23.6678</v>
      </c>
      <c r="P20" s="67">
        <f t="shared" si="2"/>
        <v>81.333886365125991</v>
      </c>
      <c r="Q20" s="67">
        <f t="shared" si="1"/>
        <v>58.845476118111591</v>
      </c>
      <c r="R20" s="67">
        <f t="shared" si="1"/>
        <v>0</v>
      </c>
      <c r="S20" s="67">
        <f t="shared" si="1"/>
        <v>0</v>
      </c>
      <c r="T20" s="67">
        <f t="shared" si="1"/>
        <v>3.0486763298765474</v>
      </c>
      <c r="U20" s="67">
        <f t="shared" si="1"/>
        <v>0.12997428098485883</v>
      </c>
      <c r="V20" s="67">
        <f t="shared" si="1"/>
        <v>15.973221653978401</v>
      </c>
      <c r="W20" s="67">
        <f t="shared" si="1"/>
        <v>3.3365379821745944</v>
      </c>
      <c r="X20" s="67">
        <f t="shared" si="1"/>
        <v>18.666113634874009</v>
      </c>
      <c r="Y20" s="67">
        <f t="shared" si="1"/>
        <v>9.8632157347836333</v>
      </c>
      <c r="Z20" s="67">
        <f t="shared" si="1"/>
        <v>1.3046016614741907</v>
      </c>
      <c r="AA20" s="67">
        <f t="shared" si="1"/>
        <v>1.5087999623438999</v>
      </c>
      <c r="AB20" s="67">
        <f t="shared" si="1"/>
        <v>5.9894962762722788</v>
      </c>
      <c r="AC20" s="67">
        <f t="shared" si="3"/>
        <v>19.309759636152997</v>
      </c>
    </row>
    <row r="21" spans="1:29" s="68" customFormat="1" ht="11.25" x14ac:dyDescent="0.2">
      <c r="A21" s="59" t="s">
        <v>17</v>
      </c>
      <c r="B21" s="60">
        <v>1980.5101</v>
      </c>
      <c r="C21" s="61">
        <v>1191.0703000000001</v>
      </c>
      <c r="D21" s="61">
        <v>966.01440000000002</v>
      </c>
      <c r="E21" s="62">
        <v>0</v>
      </c>
      <c r="F21" s="62">
        <v>0</v>
      </c>
      <c r="G21" s="61">
        <v>33.873800000000003</v>
      </c>
      <c r="H21" s="61">
        <v>11.8903</v>
      </c>
      <c r="I21" s="61">
        <v>132.1703</v>
      </c>
      <c r="J21" s="61">
        <v>47.121499999999997</v>
      </c>
      <c r="K21" s="61">
        <f t="shared" si="0"/>
        <v>789.43979999999988</v>
      </c>
      <c r="L21" s="61">
        <v>652.72090000000003</v>
      </c>
      <c r="M21" s="61">
        <v>13.5533</v>
      </c>
      <c r="N21" s="61">
        <v>27.909500000000001</v>
      </c>
      <c r="O21" s="66">
        <v>95.256100000000004</v>
      </c>
      <c r="P21" s="67">
        <f t="shared" si="2"/>
        <v>60.139572123363585</v>
      </c>
      <c r="Q21" s="67">
        <f t="shared" si="2"/>
        <v>48.776040071696677</v>
      </c>
      <c r="R21" s="67">
        <f t="shared" si="2"/>
        <v>0</v>
      </c>
      <c r="S21" s="67">
        <f t="shared" si="2"/>
        <v>0</v>
      </c>
      <c r="T21" s="67">
        <f t="shared" si="2"/>
        <v>1.7103573468269615</v>
      </c>
      <c r="U21" s="67">
        <f t="shared" si="2"/>
        <v>0.60036553209195953</v>
      </c>
      <c r="V21" s="67">
        <f t="shared" si="2"/>
        <v>6.6735483954361046</v>
      </c>
      <c r="W21" s="67">
        <f t="shared" si="2"/>
        <v>2.3792607773118655</v>
      </c>
      <c r="X21" s="67">
        <f t="shared" si="2"/>
        <v>39.860427876636422</v>
      </c>
      <c r="Y21" s="67">
        <f t="shared" si="2"/>
        <v>32.957211377008377</v>
      </c>
      <c r="Z21" s="67">
        <f t="shared" si="2"/>
        <v>0.68433379865116573</v>
      </c>
      <c r="AA21" s="67">
        <f t="shared" si="2"/>
        <v>1.4092076581684689</v>
      </c>
      <c r="AB21" s="67">
        <f t="shared" si="2"/>
        <v>4.8096750428084158</v>
      </c>
      <c r="AC21" s="67">
        <f t="shared" si="3"/>
        <v>9.0528091727479705</v>
      </c>
    </row>
    <row r="22" spans="1:29" s="65" customFormat="1" ht="11.25" x14ac:dyDescent="0.2">
      <c r="A22" s="59" t="s">
        <v>18</v>
      </c>
      <c r="B22" s="60">
        <v>588.62549999999999</v>
      </c>
      <c r="C22" s="61">
        <v>434.6078</v>
      </c>
      <c r="D22" s="61">
        <v>259.20170000000002</v>
      </c>
      <c r="E22" s="62">
        <v>0</v>
      </c>
      <c r="F22" s="62">
        <v>0</v>
      </c>
      <c r="G22" s="61">
        <v>9.8664000000000005</v>
      </c>
      <c r="H22" s="61">
        <v>25.575500000000002</v>
      </c>
      <c r="I22" s="61">
        <v>133.10759999999999</v>
      </c>
      <c r="J22" s="61">
        <v>6.8566000000000003</v>
      </c>
      <c r="K22" s="61">
        <f t="shared" si="0"/>
        <v>154.01769999999999</v>
      </c>
      <c r="L22" s="61">
        <v>68.620199999999997</v>
      </c>
      <c r="M22" s="61">
        <v>20.760400000000001</v>
      </c>
      <c r="N22" s="61">
        <v>9.6965000000000003</v>
      </c>
      <c r="O22" s="66">
        <v>54.940600000000003</v>
      </c>
      <c r="P22" s="67">
        <f t="shared" si="2"/>
        <v>73.834347985263975</v>
      </c>
      <c r="Q22" s="67">
        <f t="shared" si="2"/>
        <v>44.035078330789275</v>
      </c>
      <c r="R22" s="67">
        <f t="shared" si="2"/>
        <v>0</v>
      </c>
      <c r="S22" s="67">
        <f t="shared" si="2"/>
        <v>0</v>
      </c>
      <c r="T22" s="67">
        <f t="shared" si="2"/>
        <v>1.6761761085783748</v>
      </c>
      <c r="U22" s="67">
        <f t="shared" si="2"/>
        <v>4.3449527755763215</v>
      </c>
      <c r="V22" s="67">
        <f t="shared" si="2"/>
        <v>22.61329147310132</v>
      </c>
      <c r="W22" s="67">
        <f t="shared" si="2"/>
        <v>1.1648492972186901</v>
      </c>
      <c r="X22" s="67">
        <f t="shared" si="2"/>
        <v>26.165652014736025</v>
      </c>
      <c r="Y22" s="67">
        <f t="shared" si="2"/>
        <v>11.657700864131778</v>
      </c>
      <c r="Z22" s="67">
        <f t="shared" si="2"/>
        <v>3.5269284120378748</v>
      </c>
      <c r="AA22" s="67">
        <f t="shared" si="2"/>
        <v>1.6473122554153701</v>
      </c>
      <c r="AB22" s="67">
        <f t="shared" si="2"/>
        <v>9.3337104831510036</v>
      </c>
      <c r="AC22" s="67">
        <f t="shared" si="3"/>
        <v>23.778140770320011</v>
      </c>
    </row>
    <row r="23" spans="1:29" s="68" customFormat="1" ht="11.25" x14ac:dyDescent="0.2">
      <c r="A23" s="59" t="s">
        <v>19</v>
      </c>
      <c r="B23" s="60">
        <v>286.03379999999999</v>
      </c>
      <c r="C23" s="61">
        <v>223.5992</v>
      </c>
      <c r="D23" s="61">
        <v>165.47929999999999</v>
      </c>
      <c r="E23" s="62">
        <v>0</v>
      </c>
      <c r="F23" s="62">
        <v>0</v>
      </c>
      <c r="G23" s="61">
        <v>13.680199999999999</v>
      </c>
      <c r="H23" s="61">
        <v>14.488300000000001</v>
      </c>
      <c r="I23" s="61">
        <v>19.455300000000001</v>
      </c>
      <c r="J23" s="61">
        <v>10.4961</v>
      </c>
      <c r="K23" s="61">
        <f t="shared" si="0"/>
        <v>62.434599999999989</v>
      </c>
      <c r="L23" s="61">
        <v>23.9072</v>
      </c>
      <c r="M23" s="61">
        <v>11.854200000000001</v>
      </c>
      <c r="N23" s="61">
        <v>8.6303999999999998</v>
      </c>
      <c r="O23" s="66">
        <v>18.0428</v>
      </c>
      <c r="P23" s="67">
        <f t="shared" si="2"/>
        <v>78.172299917002817</v>
      </c>
      <c r="Q23" s="67">
        <f t="shared" si="2"/>
        <v>57.853057925322119</v>
      </c>
      <c r="R23" s="67">
        <f t="shared" si="2"/>
        <v>0</v>
      </c>
      <c r="S23" s="67">
        <f t="shared" si="2"/>
        <v>0</v>
      </c>
      <c r="T23" s="67">
        <f t="shared" si="2"/>
        <v>4.7827214825660462</v>
      </c>
      <c r="U23" s="67">
        <f t="shared" si="2"/>
        <v>5.0652405415024377</v>
      </c>
      <c r="V23" s="67">
        <f t="shared" si="2"/>
        <v>6.8017486045355486</v>
      </c>
      <c r="W23" s="67">
        <f t="shared" si="2"/>
        <v>3.6695313630766715</v>
      </c>
      <c r="X23" s="67">
        <f t="shared" si="2"/>
        <v>21.827700082997183</v>
      </c>
      <c r="Y23" s="67">
        <f t="shared" si="2"/>
        <v>8.3581730550725126</v>
      </c>
      <c r="Z23" s="67">
        <f t="shared" si="2"/>
        <v>4.1443353897336612</v>
      </c>
      <c r="AA23" s="67">
        <f t="shared" si="2"/>
        <v>3.0172657916651811</v>
      </c>
      <c r="AB23" s="67">
        <f t="shared" si="2"/>
        <v>6.3079258465258299</v>
      </c>
      <c r="AC23" s="67">
        <f t="shared" si="3"/>
        <v>10.471279967612221</v>
      </c>
    </row>
    <row r="24" spans="1:29" s="68" customFormat="1" ht="11.25" x14ac:dyDescent="0.2">
      <c r="A24" s="59" t="s">
        <v>20</v>
      </c>
      <c r="B24" s="60">
        <v>2308.8816000000002</v>
      </c>
      <c r="C24" s="61">
        <v>1736.6641</v>
      </c>
      <c r="D24" s="61">
        <v>1515.5715</v>
      </c>
      <c r="E24" s="62">
        <v>0</v>
      </c>
      <c r="F24" s="62">
        <v>0</v>
      </c>
      <c r="G24" s="61">
        <v>33.455500000000001</v>
      </c>
      <c r="H24" s="61">
        <v>20.708600000000001</v>
      </c>
      <c r="I24" s="61">
        <v>146.83349999999999</v>
      </c>
      <c r="J24" s="61">
        <v>20.094999999999999</v>
      </c>
      <c r="K24" s="61">
        <f t="shared" si="0"/>
        <v>572.2175000000002</v>
      </c>
      <c r="L24" s="61">
        <v>439.70229999999998</v>
      </c>
      <c r="M24" s="61">
        <v>14.746</v>
      </c>
      <c r="N24" s="61">
        <v>34.231200000000001</v>
      </c>
      <c r="O24" s="66">
        <v>83.537999999999997</v>
      </c>
      <c r="P24" s="67">
        <f t="shared" si="2"/>
        <v>75.216680664785912</v>
      </c>
      <c r="Q24" s="67">
        <f t="shared" si="2"/>
        <v>65.640936287075093</v>
      </c>
      <c r="R24" s="67">
        <f t="shared" si="2"/>
        <v>0</v>
      </c>
      <c r="S24" s="67">
        <f t="shared" si="2"/>
        <v>0</v>
      </c>
      <c r="T24" s="67">
        <f t="shared" si="2"/>
        <v>1.4489915810321325</v>
      </c>
      <c r="U24" s="67">
        <f t="shared" si="2"/>
        <v>0.89691043490493405</v>
      </c>
      <c r="V24" s="67">
        <f t="shared" si="2"/>
        <v>6.3595075641817225</v>
      </c>
      <c r="W24" s="67">
        <f t="shared" si="2"/>
        <v>0.87033479759204624</v>
      </c>
      <c r="X24" s="67">
        <f t="shared" si="2"/>
        <v>24.783319335214077</v>
      </c>
      <c r="Y24" s="67">
        <f t="shared" si="2"/>
        <v>19.043951842311877</v>
      </c>
      <c r="Z24" s="67">
        <f t="shared" si="2"/>
        <v>0.6386641913556762</v>
      </c>
      <c r="AA24" s="67">
        <f t="shared" si="2"/>
        <v>1.4825879334826004</v>
      </c>
      <c r="AB24" s="67">
        <f t="shared" si="2"/>
        <v>3.6181153680639144</v>
      </c>
      <c r="AC24" s="67">
        <f t="shared" si="3"/>
        <v>7.2298423617737688</v>
      </c>
    </row>
    <row r="25" spans="1:29" s="68" customFormat="1" ht="11.25" x14ac:dyDescent="0.2">
      <c r="A25" s="59" t="s">
        <v>21</v>
      </c>
      <c r="B25" s="60">
        <v>1203.6767</v>
      </c>
      <c r="C25" s="61">
        <v>730.09130000000005</v>
      </c>
      <c r="D25" s="61">
        <v>506.44830000000002</v>
      </c>
      <c r="E25" s="62">
        <v>0</v>
      </c>
      <c r="F25" s="62">
        <v>0</v>
      </c>
      <c r="G25" s="61">
        <v>29.643899999999999</v>
      </c>
      <c r="H25" s="61">
        <v>15.7248</v>
      </c>
      <c r="I25" s="61">
        <v>157.89500000000001</v>
      </c>
      <c r="J25" s="61">
        <v>20.379300000000001</v>
      </c>
      <c r="K25" s="61">
        <f t="shared" si="0"/>
        <v>473.58539999999994</v>
      </c>
      <c r="L25" s="61">
        <v>305.41160000000002</v>
      </c>
      <c r="M25" s="61">
        <v>12.751899999999999</v>
      </c>
      <c r="N25" s="61">
        <v>17.6341</v>
      </c>
      <c r="O25" s="66">
        <v>137.7878</v>
      </c>
      <c r="P25" s="67">
        <f t="shared" si="2"/>
        <v>60.65509949640132</v>
      </c>
      <c r="Q25" s="67">
        <f t="shared" si="2"/>
        <v>42.075110368091366</v>
      </c>
      <c r="R25" s="67">
        <f t="shared" si="2"/>
        <v>0</v>
      </c>
      <c r="S25" s="67">
        <f t="shared" si="2"/>
        <v>0</v>
      </c>
      <c r="T25" s="67">
        <f t="shared" si="2"/>
        <v>2.4627792496107968</v>
      </c>
      <c r="U25" s="67">
        <f t="shared" si="2"/>
        <v>1.3063973075162125</v>
      </c>
      <c r="V25" s="67">
        <f t="shared" si="2"/>
        <v>13.117725050256437</v>
      </c>
      <c r="W25" s="67">
        <f t="shared" si="2"/>
        <v>1.6930875209265079</v>
      </c>
      <c r="X25" s="67">
        <f t="shared" si="2"/>
        <v>39.34490050359868</v>
      </c>
      <c r="Y25" s="67">
        <f t="shared" si="2"/>
        <v>25.373225219030992</v>
      </c>
      <c r="Z25" s="67">
        <f t="shared" si="2"/>
        <v>1.0594123820790085</v>
      </c>
      <c r="AA25" s="67">
        <f t="shared" si="2"/>
        <v>1.4650196352558791</v>
      </c>
      <c r="AB25" s="67">
        <f t="shared" si="2"/>
        <v>11.447243267232805</v>
      </c>
      <c r="AC25" s="67">
        <f t="shared" si="3"/>
        <v>14.810812571182945</v>
      </c>
    </row>
    <row r="26" spans="1:29" s="65" customFormat="1" ht="11.25" x14ac:dyDescent="0.2">
      <c r="A26" s="59" t="s">
        <v>22</v>
      </c>
      <c r="B26" s="60">
        <v>3331.4290000000001</v>
      </c>
      <c r="C26" s="61">
        <v>2509.6039999999998</v>
      </c>
      <c r="D26" s="61">
        <v>1999.8518999999999</v>
      </c>
      <c r="E26" s="62">
        <v>0</v>
      </c>
      <c r="F26" s="62">
        <v>0</v>
      </c>
      <c r="G26" s="61">
        <v>111.39149999999999</v>
      </c>
      <c r="H26" s="61">
        <v>98.796599999999998</v>
      </c>
      <c r="I26" s="61">
        <v>222.53120000000001</v>
      </c>
      <c r="J26" s="61">
        <v>77.032799999999995</v>
      </c>
      <c r="K26" s="61">
        <f t="shared" si="0"/>
        <v>821.82500000000027</v>
      </c>
      <c r="L26" s="61">
        <v>262.60320000000002</v>
      </c>
      <c r="M26" s="61">
        <v>49.411299999999997</v>
      </c>
      <c r="N26" s="61">
        <v>103.36360000000001</v>
      </c>
      <c r="O26" s="66">
        <v>406.44690000000003</v>
      </c>
      <c r="P26" s="67">
        <f t="shared" si="2"/>
        <v>75.331156689816879</v>
      </c>
      <c r="Q26" s="67">
        <f t="shared" si="2"/>
        <v>60.029852054478717</v>
      </c>
      <c r="R26" s="67">
        <f t="shared" si="2"/>
        <v>0</v>
      </c>
      <c r="S26" s="67">
        <f t="shared" si="2"/>
        <v>0</v>
      </c>
      <c r="T26" s="67">
        <f t="shared" si="2"/>
        <v>3.3436552302330322</v>
      </c>
      <c r="U26" s="67">
        <f t="shared" si="2"/>
        <v>2.9655922428483392</v>
      </c>
      <c r="V26" s="67">
        <f t="shared" si="2"/>
        <v>6.6797521423989519</v>
      </c>
      <c r="W26" s="67">
        <f t="shared" si="2"/>
        <v>2.3123050198578445</v>
      </c>
      <c r="X26" s="67">
        <f t="shared" si="2"/>
        <v>24.668843310183114</v>
      </c>
      <c r="Y26" s="67">
        <f t="shared" si="2"/>
        <v>7.8825993289966565</v>
      </c>
      <c r="Z26" s="67">
        <f t="shared" si="2"/>
        <v>1.4831863443585318</v>
      </c>
      <c r="AA26" s="67">
        <f t="shared" si="2"/>
        <v>3.1026805614047306</v>
      </c>
      <c r="AB26" s="67">
        <f t="shared" si="2"/>
        <v>12.200377075423189</v>
      </c>
      <c r="AC26" s="67">
        <f t="shared" si="3"/>
        <v>8.9920571622567955</v>
      </c>
    </row>
    <row r="27" spans="1:29" s="55" customFormat="1" ht="11.25" x14ac:dyDescent="0.2">
      <c r="A27" s="59" t="s">
        <v>23</v>
      </c>
      <c r="B27" s="60">
        <v>341.46109999999999</v>
      </c>
      <c r="C27" s="61">
        <v>305.39060000000001</v>
      </c>
      <c r="D27" s="61">
        <v>222.4667</v>
      </c>
      <c r="E27" s="62">
        <v>0</v>
      </c>
      <c r="F27" s="62">
        <v>0</v>
      </c>
      <c r="G27" s="61">
        <v>13.163500000000001</v>
      </c>
      <c r="H27" s="61">
        <v>4.8068</v>
      </c>
      <c r="I27" s="61">
        <v>60.527200000000001</v>
      </c>
      <c r="J27" s="61">
        <v>4.4264000000000001</v>
      </c>
      <c r="K27" s="61">
        <f t="shared" si="0"/>
        <v>36.070499999999981</v>
      </c>
      <c r="L27" s="61">
        <v>5.2991000000000001</v>
      </c>
      <c r="M27" s="61">
        <v>7.9246999999999996</v>
      </c>
      <c r="N27" s="61">
        <v>6.8963999999999999</v>
      </c>
      <c r="O27" s="66">
        <v>15.9503</v>
      </c>
      <c r="P27" s="67">
        <f t="shared" si="2"/>
        <v>89.436424822622556</v>
      </c>
      <c r="Q27" s="67">
        <f t="shared" si="2"/>
        <v>65.151403776301322</v>
      </c>
      <c r="R27" s="67">
        <f t="shared" si="2"/>
        <v>0</v>
      </c>
      <c r="S27" s="67">
        <f t="shared" si="2"/>
        <v>0</v>
      </c>
      <c r="T27" s="67">
        <f t="shared" si="2"/>
        <v>3.855051131739458</v>
      </c>
      <c r="U27" s="67">
        <f t="shared" si="2"/>
        <v>1.4077152565841322</v>
      </c>
      <c r="V27" s="67">
        <f t="shared" si="2"/>
        <v>17.725943013713717</v>
      </c>
      <c r="W27" s="67">
        <f t="shared" si="2"/>
        <v>1.2963116442839318</v>
      </c>
      <c r="X27" s="67">
        <f t="shared" si="2"/>
        <v>10.563575177377448</v>
      </c>
      <c r="Y27" s="67">
        <f t="shared" si="2"/>
        <v>1.5518898053101804</v>
      </c>
      <c r="Z27" s="67">
        <f t="shared" si="2"/>
        <v>2.3208207318491039</v>
      </c>
      <c r="AA27" s="67">
        <f t="shared" si="2"/>
        <v>2.0196736905023736</v>
      </c>
      <c r="AB27" s="67">
        <f t="shared" si="2"/>
        <v>4.6711909497157951</v>
      </c>
      <c r="AC27" s="67">
        <f t="shared" si="3"/>
        <v>19.022254657997649</v>
      </c>
    </row>
    <row r="28" spans="1:29" s="65" customFormat="1" ht="11.25" x14ac:dyDescent="0.2">
      <c r="A28" s="59" t="s">
        <v>24</v>
      </c>
      <c r="B28" s="60">
        <v>267.1191</v>
      </c>
      <c r="C28" s="61">
        <v>190.45959999999999</v>
      </c>
      <c r="D28" s="61">
        <v>120.7997</v>
      </c>
      <c r="E28" s="62">
        <v>0</v>
      </c>
      <c r="F28" s="62">
        <v>0</v>
      </c>
      <c r="G28" s="61">
        <v>7.3970000000000002</v>
      </c>
      <c r="H28" s="61">
        <v>0.28060000000000002</v>
      </c>
      <c r="I28" s="61">
        <v>56.0732</v>
      </c>
      <c r="J28" s="61">
        <v>5.9090999999999996</v>
      </c>
      <c r="K28" s="61">
        <f t="shared" si="0"/>
        <v>76.659500000000008</v>
      </c>
      <c r="L28" s="61">
        <v>44.197800000000001</v>
      </c>
      <c r="M28" s="61">
        <v>12.2765</v>
      </c>
      <c r="N28" s="61">
        <v>3.5800999999999998</v>
      </c>
      <c r="O28" s="66">
        <v>16.6051</v>
      </c>
      <c r="P28" s="67">
        <f t="shared" si="2"/>
        <v>71.301378299043378</v>
      </c>
      <c r="Q28" s="67">
        <f t="shared" si="2"/>
        <v>45.223160754884248</v>
      </c>
      <c r="R28" s="67">
        <f t="shared" si="2"/>
        <v>0</v>
      </c>
      <c r="S28" s="67">
        <f t="shared" si="2"/>
        <v>0</v>
      </c>
      <c r="T28" s="67">
        <f t="shared" si="2"/>
        <v>2.7691767455041592</v>
      </c>
      <c r="U28" s="67">
        <f t="shared" si="2"/>
        <v>0.1050467750153396</v>
      </c>
      <c r="V28" s="67">
        <f t="shared" si="2"/>
        <v>20.991834728403923</v>
      </c>
      <c r="W28" s="67">
        <f t="shared" si="2"/>
        <v>2.2121592952357205</v>
      </c>
      <c r="X28" s="67">
        <f t="shared" si="2"/>
        <v>28.698621700956618</v>
      </c>
      <c r="Y28" s="67">
        <f t="shared" si="2"/>
        <v>16.546102468898706</v>
      </c>
      <c r="Z28" s="67">
        <f t="shared" si="2"/>
        <v>4.5958899981319199</v>
      </c>
      <c r="AA28" s="67">
        <f t="shared" si="2"/>
        <v>1.3402635753115371</v>
      </c>
      <c r="AB28" s="67">
        <f t="shared" si="2"/>
        <v>6.2163656586144533</v>
      </c>
      <c r="AC28" s="67">
        <f t="shared" si="3"/>
        <v>23.203994023639645</v>
      </c>
    </row>
    <row r="29" spans="1:29" s="65" customFormat="1" ht="11.25" x14ac:dyDescent="0.2">
      <c r="A29" s="59" t="s">
        <v>25</v>
      </c>
      <c r="B29" s="60">
        <v>1101.6331</v>
      </c>
      <c r="C29" s="61">
        <v>419.45569999999998</v>
      </c>
      <c r="D29" s="61">
        <v>302.346</v>
      </c>
      <c r="E29" s="62">
        <v>0</v>
      </c>
      <c r="F29" s="62">
        <v>0</v>
      </c>
      <c r="G29" s="61">
        <v>12.485799999999999</v>
      </c>
      <c r="H29" s="61">
        <v>0.79730000000000001</v>
      </c>
      <c r="I29" s="61">
        <v>33.957000000000001</v>
      </c>
      <c r="J29" s="61">
        <v>69.869600000000005</v>
      </c>
      <c r="K29" s="61">
        <f t="shared" si="0"/>
        <v>682.17740000000003</v>
      </c>
      <c r="L29" s="61">
        <v>601.94899999999996</v>
      </c>
      <c r="M29" s="61">
        <v>15.5181</v>
      </c>
      <c r="N29" s="61">
        <v>9.2676999999999996</v>
      </c>
      <c r="O29" s="66">
        <v>55.442599999999999</v>
      </c>
      <c r="P29" s="67">
        <f t="shared" si="2"/>
        <v>38.075807635046552</v>
      </c>
      <c r="Q29" s="67">
        <f t="shared" si="2"/>
        <v>27.44525377823161</v>
      </c>
      <c r="R29" s="67">
        <f t="shared" si="2"/>
        <v>0</v>
      </c>
      <c r="S29" s="67">
        <f t="shared" si="2"/>
        <v>0</v>
      </c>
      <c r="T29" s="67">
        <f t="shared" si="2"/>
        <v>1.1333900551826193</v>
      </c>
      <c r="U29" s="67">
        <f t="shared" si="2"/>
        <v>7.2374368562455133E-2</v>
      </c>
      <c r="V29" s="67">
        <f t="shared" si="2"/>
        <v>3.0824237216546964</v>
      </c>
      <c r="W29" s="67">
        <f t="shared" si="2"/>
        <v>6.3423657114151712</v>
      </c>
      <c r="X29" s="67">
        <f t="shared" si="2"/>
        <v>61.924192364953456</v>
      </c>
      <c r="Y29" s="67">
        <f t="shared" si="2"/>
        <v>54.641513585603043</v>
      </c>
      <c r="Z29" s="67">
        <f t="shared" si="2"/>
        <v>1.4086450379895084</v>
      </c>
      <c r="AA29" s="67">
        <f t="shared" si="2"/>
        <v>0.84126920296784835</v>
      </c>
      <c r="AB29" s="67">
        <f t="shared" si="2"/>
        <v>5.0327645383930451</v>
      </c>
      <c r="AC29" s="67">
        <f t="shared" si="3"/>
        <v>9.4247894330698685</v>
      </c>
    </row>
    <row r="30" spans="1:29" s="65" customFormat="1" ht="11.25" x14ac:dyDescent="0.2">
      <c r="A30" s="59" t="s">
        <v>26</v>
      </c>
      <c r="B30" s="60">
        <v>351.00470000000001</v>
      </c>
      <c r="C30" s="61">
        <v>190.14750000000001</v>
      </c>
      <c r="D30" s="61">
        <v>143.88550000000001</v>
      </c>
      <c r="E30" s="62">
        <v>0</v>
      </c>
      <c r="F30" s="62">
        <v>0</v>
      </c>
      <c r="G30" s="61">
        <v>4.9553000000000003</v>
      </c>
      <c r="H30" s="61">
        <v>2.5590999999999999</v>
      </c>
      <c r="I30" s="61">
        <v>21.429300000000001</v>
      </c>
      <c r="J30" s="61">
        <v>17.318300000000001</v>
      </c>
      <c r="K30" s="61">
        <f t="shared" si="0"/>
        <v>160.85720000000001</v>
      </c>
      <c r="L30" s="61">
        <v>142.66759999999999</v>
      </c>
      <c r="M30" s="61">
        <v>0.95299999999999996</v>
      </c>
      <c r="N30" s="61">
        <v>3.5529999999999999</v>
      </c>
      <c r="O30" s="66">
        <v>13.6836</v>
      </c>
      <c r="P30" s="67">
        <f t="shared" si="2"/>
        <v>54.172351538312732</v>
      </c>
      <c r="Q30" s="67">
        <f t="shared" si="2"/>
        <v>40.992471040986061</v>
      </c>
      <c r="R30" s="67">
        <f t="shared" si="2"/>
        <v>0</v>
      </c>
      <c r="S30" s="67">
        <f t="shared" si="2"/>
        <v>0</v>
      </c>
      <c r="T30" s="67">
        <f t="shared" si="2"/>
        <v>1.411747478025223</v>
      </c>
      <c r="U30" s="67">
        <f t="shared" si="2"/>
        <v>0.72907855649796138</v>
      </c>
      <c r="V30" s="67">
        <f t="shared" si="2"/>
        <v>6.1051319255839021</v>
      </c>
      <c r="W30" s="67">
        <f t="shared" si="2"/>
        <v>4.933922537219587</v>
      </c>
      <c r="X30" s="67">
        <f t="shared" si="2"/>
        <v>45.827648461687268</v>
      </c>
      <c r="Y30" s="67">
        <f t="shared" si="2"/>
        <v>40.645495630115491</v>
      </c>
      <c r="Z30" s="67">
        <f t="shared" si="2"/>
        <v>0.27150633595504559</v>
      </c>
      <c r="AA30" s="67">
        <f t="shared" si="2"/>
        <v>1.0122371580779401</v>
      </c>
      <c r="AB30" s="67">
        <f t="shared" si="2"/>
        <v>3.8984093375387849</v>
      </c>
      <c r="AC30" s="67">
        <f t="shared" si="3"/>
        <v>11.039054462803488</v>
      </c>
    </row>
    <row r="31" spans="1:29" s="55" customFormat="1" ht="11.25" x14ac:dyDescent="0.2">
      <c r="A31" s="59" t="s">
        <v>27</v>
      </c>
      <c r="B31" s="60">
        <v>527.87620000000004</v>
      </c>
      <c r="C31" s="61">
        <v>294.84809999999999</v>
      </c>
      <c r="D31" s="61">
        <v>126.8622</v>
      </c>
      <c r="E31" s="62">
        <v>0</v>
      </c>
      <c r="F31" s="62">
        <v>0</v>
      </c>
      <c r="G31" s="61">
        <v>11.955</v>
      </c>
      <c r="H31" s="61">
        <v>5.2495000000000003</v>
      </c>
      <c r="I31" s="61">
        <v>135.24</v>
      </c>
      <c r="J31" s="61">
        <v>15.541399999999999</v>
      </c>
      <c r="K31" s="61">
        <f t="shared" si="0"/>
        <v>233.02810000000005</v>
      </c>
      <c r="L31" s="61">
        <v>192.30019999999999</v>
      </c>
      <c r="M31" s="61">
        <v>4.1227999999999998</v>
      </c>
      <c r="N31" s="61">
        <v>7.0225</v>
      </c>
      <c r="O31" s="66">
        <v>29.582599999999999</v>
      </c>
      <c r="P31" s="67">
        <f t="shared" si="2"/>
        <v>55.855539613265378</v>
      </c>
      <c r="Q31" s="67">
        <f t="shared" si="2"/>
        <v>24.032566726819656</v>
      </c>
      <c r="R31" s="67">
        <f t="shared" si="2"/>
        <v>0</v>
      </c>
      <c r="S31" s="67">
        <f t="shared" si="2"/>
        <v>0</v>
      </c>
      <c r="T31" s="67">
        <f t="shared" si="2"/>
        <v>2.2647355573143853</v>
      </c>
      <c r="U31" s="67">
        <f t="shared" si="2"/>
        <v>0.99445665479898504</v>
      </c>
      <c r="V31" s="67">
        <f t="shared" si="2"/>
        <v>25.619643393659349</v>
      </c>
      <c r="W31" s="67">
        <f t="shared" si="2"/>
        <v>2.9441372806730057</v>
      </c>
      <c r="X31" s="67">
        <f t="shared" si="2"/>
        <v>44.144460386734622</v>
      </c>
      <c r="Y31" s="67">
        <f t="shared" si="2"/>
        <v>36.429033928788598</v>
      </c>
      <c r="Z31" s="67">
        <f t="shared" si="2"/>
        <v>0.78101645802557484</v>
      </c>
      <c r="AA31" s="67">
        <f t="shared" si="2"/>
        <v>1.3303308616679439</v>
      </c>
      <c r="AB31" s="67">
        <f t="shared" si="2"/>
        <v>5.6040791382524917</v>
      </c>
      <c r="AC31" s="67">
        <f t="shared" si="3"/>
        <v>28.563780674332353</v>
      </c>
    </row>
    <row r="32" spans="1:29" s="68" customFormat="1" ht="11.25" x14ac:dyDescent="0.2">
      <c r="A32" s="59" t="s">
        <v>28</v>
      </c>
      <c r="B32" s="60">
        <v>381.1318</v>
      </c>
      <c r="C32" s="61">
        <v>321.23700000000002</v>
      </c>
      <c r="D32" s="61">
        <v>222.96190000000001</v>
      </c>
      <c r="E32" s="62">
        <v>0</v>
      </c>
      <c r="F32" s="62">
        <v>0</v>
      </c>
      <c r="G32" s="61">
        <v>6.8414999999999999</v>
      </c>
      <c r="H32" s="61">
        <v>5.1703999999999999</v>
      </c>
      <c r="I32" s="61">
        <v>83.820599999999999</v>
      </c>
      <c r="J32" s="61">
        <v>2.4426000000000001</v>
      </c>
      <c r="K32" s="61">
        <f t="shared" si="0"/>
        <v>59.894799999999975</v>
      </c>
      <c r="L32" s="61">
        <v>13.918799999999999</v>
      </c>
      <c r="M32" s="61">
        <v>6.7656999999999998</v>
      </c>
      <c r="N32" s="61">
        <v>6.0354999999999999</v>
      </c>
      <c r="O32" s="66">
        <v>33.174799999999998</v>
      </c>
      <c r="P32" s="67">
        <f t="shared" si="2"/>
        <v>84.285016364417771</v>
      </c>
      <c r="Q32" s="67">
        <f t="shared" si="2"/>
        <v>58.499946737585276</v>
      </c>
      <c r="R32" s="67">
        <f t="shared" si="2"/>
        <v>0</v>
      </c>
      <c r="S32" s="67">
        <f t="shared" si="2"/>
        <v>0</v>
      </c>
      <c r="T32" s="67">
        <f t="shared" si="2"/>
        <v>1.7950483271141373</v>
      </c>
      <c r="U32" s="67">
        <f t="shared" si="2"/>
        <v>1.3565910795163247</v>
      </c>
      <c r="V32" s="67">
        <f t="shared" si="2"/>
        <v>21.992549558971465</v>
      </c>
      <c r="W32" s="67">
        <f t="shared" si="2"/>
        <v>0.64088066123057696</v>
      </c>
      <c r="X32" s="67">
        <f t="shared" si="2"/>
        <v>15.714983635582225</v>
      </c>
      <c r="Y32" s="67">
        <f t="shared" si="2"/>
        <v>3.6519650157766947</v>
      </c>
      <c r="Z32" s="67">
        <f t="shared" si="2"/>
        <v>1.7751601939276649</v>
      </c>
      <c r="AA32" s="67">
        <f t="shared" si="2"/>
        <v>1.5835729267408283</v>
      </c>
      <c r="AB32" s="67">
        <f t="shared" si="2"/>
        <v>8.7042854991370433</v>
      </c>
      <c r="AC32" s="67">
        <f t="shared" si="3"/>
        <v>22.63343022020204</v>
      </c>
    </row>
    <row r="33" spans="1:29" s="65" customFormat="1" ht="11.25" x14ac:dyDescent="0.2">
      <c r="A33" s="59" t="s">
        <v>29</v>
      </c>
      <c r="B33" s="60">
        <v>319.04820000000001</v>
      </c>
      <c r="C33" s="61">
        <v>290.54169999999999</v>
      </c>
      <c r="D33" s="61">
        <v>207.60910000000001</v>
      </c>
      <c r="E33" s="62">
        <v>0</v>
      </c>
      <c r="F33" s="62">
        <v>0</v>
      </c>
      <c r="G33" s="61">
        <v>7.4958</v>
      </c>
      <c r="H33" s="61">
        <v>1.3447</v>
      </c>
      <c r="I33" s="61">
        <v>66.160600000000002</v>
      </c>
      <c r="J33" s="61">
        <v>7.9314999999999998</v>
      </c>
      <c r="K33" s="61">
        <f t="shared" si="0"/>
        <v>28.506500000000017</v>
      </c>
      <c r="L33" s="61">
        <v>3.3315000000000001</v>
      </c>
      <c r="M33" s="61">
        <v>0.44490000000000002</v>
      </c>
      <c r="N33" s="61">
        <v>5.7831000000000001</v>
      </c>
      <c r="O33" s="66">
        <v>18.946999999999999</v>
      </c>
      <c r="P33" s="67">
        <f t="shared" si="2"/>
        <v>91.065143135112493</v>
      </c>
      <c r="Q33" s="67">
        <f t="shared" si="2"/>
        <v>65.071390467020336</v>
      </c>
      <c r="R33" s="67">
        <f t="shared" si="2"/>
        <v>0</v>
      </c>
      <c r="S33" s="67">
        <f t="shared" si="2"/>
        <v>0</v>
      </c>
      <c r="T33" s="67">
        <f t="shared" si="2"/>
        <v>2.3494255726877631</v>
      </c>
      <c r="U33" s="67">
        <f t="shared" si="2"/>
        <v>0.42147236687121259</v>
      </c>
      <c r="V33" s="67">
        <f t="shared" si="2"/>
        <v>20.736866717944185</v>
      </c>
      <c r="W33" s="67">
        <f t="shared" si="2"/>
        <v>2.4859880105889953</v>
      </c>
      <c r="X33" s="67">
        <f t="shared" si="2"/>
        <v>8.9348568648875055</v>
      </c>
      <c r="Y33" s="67">
        <f t="shared" si="2"/>
        <v>1.0441995911589534</v>
      </c>
      <c r="Z33" s="67">
        <f t="shared" si="2"/>
        <v>0.13944601474009255</v>
      </c>
      <c r="AA33" s="67">
        <f t="shared" si="2"/>
        <v>1.8126101322621473</v>
      </c>
      <c r="AB33" s="67">
        <f t="shared" si="2"/>
        <v>5.9386011267263061</v>
      </c>
      <c r="AC33" s="67">
        <f t="shared" si="3"/>
        <v>23.222854728533179</v>
      </c>
    </row>
    <row r="34" spans="1:29" s="65" customFormat="1" ht="11.25" x14ac:dyDescent="0.2">
      <c r="A34" s="59" t="s">
        <v>30</v>
      </c>
      <c r="B34" s="60">
        <v>490.78789999999998</v>
      </c>
      <c r="C34" s="61">
        <v>428.6943</v>
      </c>
      <c r="D34" s="61">
        <v>338.52519999999998</v>
      </c>
      <c r="E34" s="62">
        <v>0</v>
      </c>
      <c r="F34" s="62">
        <v>0</v>
      </c>
      <c r="G34" s="61">
        <v>7.7569999999999997</v>
      </c>
      <c r="H34" s="61">
        <v>2.5937000000000001</v>
      </c>
      <c r="I34" s="61">
        <v>56.799700000000001</v>
      </c>
      <c r="J34" s="61">
        <v>23.018699999999999</v>
      </c>
      <c r="K34" s="61">
        <f t="shared" si="0"/>
        <v>62.093599999999981</v>
      </c>
      <c r="L34" s="61">
        <v>16.7211</v>
      </c>
      <c r="M34" s="61">
        <v>13.3795</v>
      </c>
      <c r="N34" s="61">
        <v>7.7111000000000001</v>
      </c>
      <c r="O34" s="66">
        <v>24.2819</v>
      </c>
      <c r="P34" s="67">
        <f t="shared" si="2"/>
        <v>87.348180344299436</v>
      </c>
      <c r="Q34" s="67">
        <f t="shared" si="2"/>
        <v>68.975865134409389</v>
      </c>
      <c r="R34" s="67">
        <f t="shared" si="2"/>
        <v>0</v>
      </c>
      <c r="S34" s="67">
        <f t="shared" si="2"/>
        <v>0</v>
      </c>
      <c r="T34" s="67">
        <f t="shared" si="2"/>
        <v>1.5805198131412777</v>
      </c>
      <c r="U34" s="67">
        <f t="shared" si="2"/>
        <v>0.52847676155015244</v>
      </c>
      <c r="V34" s="67">
        <f t="shared" si="2"/>
        <v>11.573166331117781</v>
      </c>
      <c r="W34" s="67">
        <f t="shared" si="2"/>
        <v>4.6901523040808462</v>
      </c>
      <c r="X34" s="67">
        <f t="shared" si="2"/>
        <v>12.651819655700555</v>
      </c>
      <c r="Y34" s="67">
        <f t="shared" si="2"/>
        <v>3.4069910851510397</v>
      </c>
      <c r="Z34" s="67">
        <f t="shared" si="2"/>
        <v>2.7261267036127013</v>
      </c>
      <c r="AA34" s="67">
        <f t="shared" si="2"/>
        <v>1.5711675043333384</v>
      </c>
      <c r="AB34" s="67">
        <f t="shared" si="2"/>
        <v>4.9475343626034789</v>
      </c>
      <c r="AC34" s="67">
        <f t="shared" si="3"/>
        <v>16.263318635198626</v>
      </c>
    </row>
    <row r="35" spans="1:29" s="65" customFormat="1" ht="11.25" x14ac:dyDescent="0.2">
      <c r="A35" s="59" t="s">
        <v>31</v>
      </c>
      <c r="B35" s="60">
        <v>191.7903</v>
      </c>
      <c r="C35" s="61">
        <v>160.31110000000001</v>
      </c>
      <c r="D35" s="61">
        <v>147.98269999999999</v>
      </c>
      <c r="E35" s="62">
        <v>0</v>
      </c>
      <c r="F35" s="62">
        <v>0</v>
      </c>
      <c r="G35" s="61">
        <v>3.3016999999999999</v>
      </c>
      <c r="H35" s="61">
        <v>0.42809999999999998</v>
      </c>
      <c r="I35" s="61">
        <v>5.6409000000000002</v>
      </c>
      <c r="J35" s="61">
        <v>2.9577</v>
      </c>
      <c r="K35" s="61">
        <f t="shared" si="0"/>
        <v>31.479199999999992</v>
      </c>
      <c r="L35" s="61">
        <v>11.7759</v>
      </c>
      <c r="M35" s="61">
        <v>1.6758</v>
      </c>
      <c r="N35" s="61">
        <v>4.8072999999999997</v>
      </c>
      <c r="O35" s="66">
        <v>13.2202</v>
      </c>
      <c r="P35" s="67">
        <f t="shared" si="2"/>
        <v>83.586656885150092</v>
      </c>
      <c r="Q35" s="67">
        <f t="shared" si="2"/>
        <v>77.158594569172678</v>
      </c>
      <c r="R35" s="67">
        <f t="shared" si="2"/>
        <v>0</v>
      </c>
      <c r="S35" s="67">
        <f t="shared" si="2"/>
        <v>0</v>
      </c>
      <c r="T35" s="67">
        <f t="shared" si="2"/>
        <v>1.7215156345237479</v>
      </c>
      <c r="U35" s="67">
        <f t="shared" si="2"/>
        <v>0.22321253994597223</v>
      </c>
      <c r="V35" s="67">
        <f t="shared" si="2"/>
        <v>2.9411810712012025</v>
      </c>
      <c r="W35" s="67">
        <f t="shared" si="2"/>
        <v>1.5421530703064754</v>
      </c>
      <c r="X35" s="67">
        <f t="shared" si="2"/>
        <v>16.413343114849912</v>
      </c>
      <c r="Y35" s="67">
        <f t="shared" si="2"/>
        <v>6.1399872673435514</v>
      </c>
      <c r="Z35" s="67">
        <f t="shared" si="2"/>
        <v>0.87376681719565585</v>
      </c>
      <c r="AA35" s="67">
        <f t="shared" si="2"/>
        <v>2.5065396946560901</v>
      </c>
      <c r="AB35" s="67">
        <f t="shared" si="2"/>
        <v>6.8930493356546192</v>
      </c>
      <c r="AC35" s="67">
        <f t="shared" si="3"/>
        <v>4.4833341415076777</v>
      </c>
    </row>
    <row r="36" spans="1:29" s="68" customFormat="1" ht="11.25" x14ac:dyDescent="0.2">
      <c r="A36" s="59" t="s">
        <v>32</v>
      </c>
      <c r="B36" s="60">
        <v>674.07730000000004</v>
      </c>
      <c r="C36" s="61">
        <v>493.90269999999998</v>
      </c>
      <c r="D36" s="61">
        <v>385.97620000000001</v>
      </c>
      <c r="E36" s="62">
        <v>0</v>
      </c>
      <c r="F36" s="62">
        <v>0</v>
      </c>
      <c r="G36" s="61">
        <v>19.203099999999999</v>
      </c>
      <c r="H36" s="61">
        <v>3.9279999999999999</v>
      </c>
      <c r="I36" s="61">
        <v>80.317400000000006</v>
      </c>
      <c r="J36" s="61">
        <v>4.4779999999999998</v>
      </c>
      <c r="K36" s="61">
        <f t="shared" si="0"/>
        <v>180.17460000000005</v>
      </c>
      <c r="L36" s="61">
        <v>120.66079999999999</v>
      </c>
      <c r="M36" s="61">
        <v>6.8090000000000002</v>
      </c>
      <c r="N36" s="61">
        <v>11.542199999999999</v>
      </c>
      <c r="O36" s="66">
        <v>41.162599999999998</v>
      </c>
      <c r="P36" s="67">
        <f t="shared" si="2"/>
        <v>73.270929016597947</v>
      </c>
      <c r="Q36" s="67">
        <f t="shared" si="2"/>
        <v>57.259931464833478</v>
      </c>
      <c r="R36" s="67">
        <f t="shared" si="2"/>
        <v>0</v>
      </c>
      <c r="S36" s="67">
        <f t="shared" si="2"/>
        <v>0</v>
      </c>
      <c r="T36" s="67">
        <f t="shared" si="2"/>
        <v>2.8487979049287073</v>
      </c>
      <c r="U36" s="67">
        <f t="shared" si="2"/>
        <v>0.58272248598194887</v>
      </c>
      <c r="V36" s="67">
        <f t="shared" si="2"/>
        <v>11.915161658759315</v>
      </c>
      <c r="W36" s="67">
        <f t="shared" si="2"/>
        <v>0.66431550209449264</v>
      </c>
      <c r="X36" s="67">
        <f t="shared" si="2"/>
        <v>26.72907098340206</v>
      </c>
      <c r="Y36" s="67">
        <f t="shared" si="2"/>
        <v>17.900142906458946</v>
      </c>
      <c r="Z36" s="67">
        <f t="shared" si="2"/>
        <v>1.0101215394732919</v>
      </c>
      <c r="AA36" s="67">
        <f t="shared" si="2"/>
        <v>1.7122962010440046</v>
      </c>
      <c r="AB36" s="67">
        <f t="shared" si="2"/>
        <v>6.1065103364258073</v>
      </c>
      <c r="AC36" s="67">
        <f t="shared" si="3"/>
        <v>12.579477160853807</v>
      </c>
    </row>
    <row r="37" spans="1:29" s="68" customFormat="1" ht="11.25" x14ac:dyDescent="0.2">
      <c r="A37" s="59" t="s">
        <v>33</v>
      </c>
      <c r="B37" s="60">
        <v>440.28829999999999</v>
      </c>
      <c r="C37" s="61">
        <v>327.84289999999999</v>
      </c>
      <c r="D37" s="61">
        <v>276.137</v>
      </c>
      <c r="E37" s="62">
        <v>0</v>
      </c>
      <c r="F37" s="62">
        <v>0</v>
      </c>
      <c r="G37" s="61">
        <v>8.5157000000000007</v>
      </c>
      <c r="H37" s="61">
        <v>28.956600000000002</v>
      </c>
      <c r="I37" s="61">
        <v>6.1448</v>
      </c>
      <c r="J37" s="61">
        <v>8.0888000000000009</v>
      </c>
      <c r="K37" s="61">
        <f t="shared" si="0"/>
        <v>112.44540000000001</v>
      </c>
      <c r="L37" s="61">
        <v>83.756100000000004</v>
      </c>
      <c r="M37" s="61">
        <v>0.28199999999999997</v>
      </c>
      <c r="N37" s="61">
        <v>4.7534999999999998</v>
      </c>
      <c r="O37" s="66">
        <v>23.6538</v>
      </c>
      <c r="P37" s="67">
        <f t="shared" si="2"/>
        <v>74.460961147502672</v>
      </c>
      <c r="Q37" s="67">
        <f t="shared" si="2"/>
        <v>62.717314995651719</v>
      </c>
      <c r="R37" s="67">
        <f t="shared" si="2"/>
        <v>0</v>
      </c>
      <c r="S37" s="67">
        <f t="shared" si="2"/>
        <v>0</v>
      </c>
      <c r="T37" s="67">
        <f t="shared" si="2"/>
        <v>1.9341190760690212</v>
      </c>
      <c r="U37" s="67">
        <f t="shared" si="2"/>
        <v>6.5767361976232399</v>
      </c>
      <c r="V37" s="67">
        <f t="shared" si="2"/>
        <v>1.395630999052212</v>
      </c>
      <c r="W37" s="67">
        <f t="shared" si="2"/>
        <v>1.8371598791064856</v>
      </c>
      <c r="X37" s="67">
        <f t="shared" si="2"/>
        <v>25.539038852497331</v>
      </c>
      <c r="Y37" s="67">
        <f t="shared" si="2"/>
        <v>19.023012875881555</v>
      </c>
      <c r="Z37" s="67">
        <f t="shared" si="2"/>
        <v>6.4048942477008805E-2</v>
      </c>
      <c r="AA37" s="67">
        <f t="shared" si="2"/>
        <v>1.0796335037746858</v>
      </c>
      <c r="AB37" s="67">
        <f t="shared" si="2"/>
        <v>5.3723435303640823</v>
      </c>
      <c r="AC37" s="67">
        <f t="shared" si="3"/>
        <v>3.2327908781586974</v>
      </c>
    </row>
    <row r="38" spans="1:29" s="68" customFormat="1" ht="11.25" x14ac:dyDescent="0.2">
      <c r="A38" s="59" t="s">
        <v>34</v>
      </c>
      <c r="B38" s="60">
        <v>1932.3317</v>
      </c>
      <c r="C38" s="61">
        <v>1360.3335</v>
      </c>
      <c r="D38" s="61">
        <v>1058.6511</v>
      </c>
      <c r="E38" s="62">
        <v>0</v>
      </c>
      <c r="F38" s="62">
        <v>0</v>
      </c>
      <c r="G38" s="61">
        <v>55.060400000000001</v>
      </c>
      <c r="H38" s="61">
        <v>28.533100000000001</v>
      </c>
      <c r="I38" s="61">
        <v>194.5444</v>
      </c>
      <c r="J38" s="61">
        <v>23.544499999999999</v>
      </c>
      <c r="K38" s="61">
        <f t="shared" si="0"/>
        <v>571.9982</v>
      </c>
      <c r="L38" s="61">
        <v>369.95949999999999</v>
      </c>
      <c r="M38" s="61">
        <v>10.2582</v>
      </c>
      <c r="N38" s="61">
        <v>49.383000000000003</v>
      </c>
      <c r="O38" s="66">
        <v>142.39750000000001</v>
      </c>
      <c r="P38" s="67">
        <f t="shared" si="2"/>
        <v>70.398550104001288</v>
      </c>
      <c r="Q38" s="67">
        <f t="shared" si="2"/>
        <v>54.786199491526219</v>
      </c>
      <c r="R38" s="67">
        <f t="shared" si="2"/>
        <v>0</v>
      </c>
      <c r="S38" s="67">
        <f t="shared" si="2"/>
        <v>0</v>
      </c>
      <c r="T38" s="67">
        <f t="shared" si="2"/>
        <v>2.8494279734685302</v>
      </c>
      <c r="U38" s="67">
        <f t="shared" si="2"/>
        <v>1.4766150138715832</v>
      </c>
      <c r="V38" s="67">
        <f t="shared" si="2"/>
        <v>10.067857397360919</v>
      </c>
      <c r="W38" s="67">
        <f t="shared" si="2"/>
        <v>1.218450227774041</v>
      </c>
      <c r="X38" s="67">
        <f t="shared" si="2"/>
        <v>29.601449895998705</v>
      </c>
      <c r="Y38" s="67">
        <f t="shared" si="2"/>
        <v>19.145755358668492</v>
      </c>
      <c r="Z38" s="67">
        <f t="shared" si="2"/>
        <v>0.53087158897201758</v>
      </c>
      <c r="AA38" s="67">
        <f t="shared" si="2"/>
        <v>2.5556171334352173</v>
      </c>
      <c r="AB38" s="67">
        <f t="shared" si="2"/>
        <v>7.3692058149229771</v>
      </c>
      <c r="AC38" s="67">
        <f t="shared" si="3"/>
        <v>11.28630762513496</v>
      </c>
    </row>
    <row r="39" spans="1:29" s="65" customFormat="1" ht="11.25" x14ac:dyDescent="0.2">
      <c r="A39" s="59" t="s">
        <v>35</v>
      </c>
      <c r="B39" s="60">
        <v>479.86559999999997</v>
      </c>
      <c r="C39" s="61">
        <v>223.3663</v>
      </c>
      <c r="D39" s="61">
        <v>166.255</v>
      </c>
      <c r="E39" s="62">
        <v>0</v>
      </c>
      <c r="F39" s="62">
        <v>0</v>
      </c>
      <c r="G39" s="61">
        <v>8.9039999999999999</v>
      </c>
      <c r="H39" s="61">
        <v>1.4641</v>
      </c>
      <c r="I39" s="61">
        <v>24.9876</v>
      </c>
      <c r="J39" s="61">
        <v>21.755600000000001</v>
      </c>
      <c r="K39" s="61">
        <f t="shared" si="0"/>
        <v>256.49929999999995</v>
      </c>
      <c r="L39" s="61">
        <v>226.58349999999999</v>
      </c>
      <c r="M39" s="61">
        <v>1.7557</v>
      </c>
      <c r="N39" s="61">
        <v>4.3827999999999996</v>
      </c>
      <c r="O39" s="66">
        <v>23.7773</v>
      </c>
      <c r="P39" s="67">
        <f t="shared" si="2"/>
        <v>46.547679183504712</v>
      </c>
      <c r="Q39" s="67">
        <f t="shared" si="2"/>
        <v>34.646159257925554</v>
      </c>
      <c r="R39" s="67">
        <f t="shared" si="2"/>
        <v>0</v>
      </c>
      <c r="S39" s="67">
        <f t="shared" si="2"/>
        <v>0</v>
      </c>
      <c r="T39" s="67">
        <f t="shared" si="2"/>
        <v>1.8555195454727325</v>
      </c>
      <c r="U39" s="67">
        <f t="shared" si="2"/>
        <v>0.30510626308699773</v>
      </c>
      <c r="V39" s="67">
        <f t="shared" ref="V39:AB49" si="4">I39/$B39*100</f>
        <v>5.207208018245109</v>
      </c>
      <c r="W39" s="67">
        <f t="shared" si="4"/>
        <v>4.5336860987743242</v>
      </c>
      <c r="X39" s="67">
        <f t="shared" si="4"/>
        <v>53.452320816495281</v>
      </c>
      <c r="Y39" s="67">
        <f t="shared" si="4"/>
        <v>47.218116906067031</v>
      </c>
      <c r="Z39" s="67">
        <f t="shared" si="4"/>
        <v>0.36587327785113166</v>
      </c>
      <c r="AA39" s="67">
        <f t="shared" si="4"/>
        <v>0.91333906827244971</v>
      </c>
      <c r="AB39" s="67">
        <f t="shared" si="4"/>
        <v>4.954991564304672</v>
      </c>
      <c r="AC39" s="67">
        <f t="shared" si="3"/>
        <v>9.7408941170194332</v>
      </c>
    </row>
    <row r="40" spans="1:29" s="55" customFormat="1" ht="11.25" x14ac:dyDescent="0.2">
      <c r="A40" s="59" t="s">
        <v>36</v>
      </c>
      <c r="B40" s="60">
        <v>828.58090000000004</v>
      </c>
      <c r="C40" s="61">
        <v>377.3947</v>
      </c>
      <c r="D40" s="61">
        <v>228.1224</v>
      </c>
      <c r="E40" s="62">
        <v>0</v>
      </c>
      <c r="F40" s="62">
        <v>0</v>
      </c>
      <c r="G40" s="61">
        <v>14.7835</v>
      </c>
      <c r="H40" s="61">
        <v>57.2986</v>
      </c>
      <c r="I40" s="61">
        <v>51.023299999999999</v>
      </c>
      <c r="J40" s="61">
        <v>26.166899999999998</v>
      </c>
      <c r="K40" s="61">
        <f t="shared" si="0"/>
        <v>451.18620000000004</v>
      </c>
      <c r="L40" s="61">
        <v>390.19110000000001</v>
      </c>
      <c r="M40" s="61">
        <v>14.901899999999999</v>
      </c>
      <c r="N40" s="61">
        <v>7.1040999999999999</v>
      </c>
      <c r="O40" s="66">
        <v>38.989100000000001</v>
      </c>
      <c r="P40" s="67">
        <f t="shared" ref="P40:U49" si="5">C40/$B40*100</f>
        <v>45.547115556248038</v>
      </c>
      <c r="Q40" s="67">
        <f t="shared" si="5"/>
        <v>27.531699077301923</v>
      </c>
      <c r="R40" s="67">
        <f t="shared" si="5"/>
        <v>0</v>
      </c>
      <c r="S40" s="67">
        <f t="shared" si="5"/>
        <v>0</v>
      </c>
      <c r="T40" s="67">
        <f t="shared" si="5"/>
        <v>1.7841951220454153</v>
      </c>
      <c r="U40" s="67">
        <f t="shared" si="5"/>
        <v>6.9152692271810761</v>
      </c>
      <c r="V40" s="67">
        <f t="shared" si="4"/>
        <v>6.1579140914302988</v>
      </c>
      <c r="W40" s="67">
        <f t="shared" si="4"/>
        <v>3.1580380382893209</v>
      </c>
      <c r="X40" s="67">
        <f t="shared" si="4"/>
        <v>54.452884443751955</v>
      </c>
      <c r="Y40" s="67">
        <f t="shared" si="4"/>
        <v>47.091491005887292</v>
      </c>
      <c r="Z40" s="67">
        <f t="shared" si="4"/>
        <v>1.7984846138741553</v>
      </c>
      <c r="AA40" s="67">
        <f t="shared" si="4"/>
        <v>0.8573815785519554</v>
      </c>
      <c r="AB40" s="67">
        <f t="shared" si="4"/>
        <v>4.7055272454385566</v>
      </c>
      <c r="AC40" s="67">
        <f t="shared" si="3"/>
        <v>9.3159521297196193</v>
      </c>
    </row>
    <row r="41" spans="1:29" s="55" customFormat="1" ht="11.25" x14ac:dyDescent="0.2">
      <c r="A41" s="59" t="s">
        <v>37</v>
      </c>
      <c r="B41" s="60">
        <v>2272.4512</v>
      </c>
      <c r="C41" s="61">
        <v>1336.0186000000001</v>
      </c>
      <c r="D41" s="61">
        <v>727.18809999999996</v>
      </c>
      <c r="E41" s="62">
        <v>0</v>
      </c>
      <c r="F41" s="62">
        <v>0</v>
      </c>
      <c r="G41" s="61">
        <v>218.55760000000001</v>
      </c>
      <c r="H41" s="61">
        <v>36.014600000000002</v>
      </c>
      <c r="I41" s="61">
        <v>250.14089999999999</v>
      </c>
      <c r="J41" s="61">
        <v>104.1174</v>
      </c>
      <c r="K41" s="61">
        <f t="shared" si="0"/>
        <v>936.43259999999987</v>
      </c>
      <c r="L41" s="61">
        <v>402.31450000000001</v>
      </c>
      <c r="M41" s="61">
        <v>52.985999999999997</v>
      </c>
      <c r="N41" s="61">
        <v>125.63379999999999</v>
      </c>
      <c r="O41" s="66">
        <v>355.49829999999997</v>
      </c>
      <c r="P41" s="67">
        <f t="shared" si="5"/>
        <v>58.791959976962325</v>
      </c>
      <c r="Q41" s="67">
        <f t="shared" si="5"/>
        <v>32.00016352386357</v>
      </c>
      <c r="R41" s="67">
        <f t="shared" si="5"/>
        <v>0</v>
      </c>
      <c r="S41" s="67">
        <f t="shared" si="5"/>
        <v>0</v>
      </c>
      <c r="T41" s="67">
        <f t="shared" si="5"/>
        <v>9.6177026815801376</v>
      </c>
      <c r="U41" s="67">
        <f t="shared" si="5"/>
        <v>1.58483491306656</v>
      </c>
      <c r="V41" s="67">
        <f t="shared" si="4"/>
        <v>11.007536707498932</v>
      </c>
      <c r="W41" s="67">
        <f t="shared" si="4"/>
        <v>4.5817221509531203</v>
      </c>
      <c r="X41" s="67">
        <f t="shared" si="4"/>
        <v>41.208040023037675</v>
      </c>
      <c r="Y41" s="67">
        <f t="shared" si="4"/>
        <v>17.7039885388958</v>
      </c>
      <c r="Z41" s="67">
        <f t="shared" si="4"/>
        <v>2.3316672322820398</v>
      </c>
      <c r="AA41" s="67">
        <f t="shared" si="4"/>
        <v>5.5285587650903123</v>
      </c>
      <c r="AB41" s="67">
        <f t="shared" si="4"/>
        <v>15.643825486769527</v>
      </c>
      <c r="AC41" s="67">
        <f t="shared" si="3"/>
        <v>15.589258858452052</v>
      </c>
    </row>
    <row r="42" spans="1:29" s="55" customFormat="1" ht="11.25" x14ac:dyDescent="0.2">
      <c r="A42" s="59" t="s">
        <v>38</v>
      </c>
      <c r="B42" s="60">
        <v>559.96439999999996</v>
      </c>
      <c r="C42" s="61">
        <v>496.25700000000001</v>
      </c>
      <c r="D42" s="61">
        <v>359.40480000000002</v>
      </c>
      <c r="E42" s="62">
        <v>0</v>
      </c>
      <c r="F42" s="62">
        <v>0</v>
      </c>
      <c r="G42" s="61">
        <v>17.645700000000001</v>
      </c>
      <c r="H42" s="61">
        <v>9.2141000000000002</v>
      </c>
      <c r="I42" s="61">
        <v>100.1951</v>
      </c>
      <c r="J42" s="61">
        <v>9.7972999999999999</v>
      </c>
      <c r="K42" s="61">
        <v>63.70739999999995</v>
      </c>
      <c r="L42" s="61">
        <v>9.6709999999999994</v>
      </c>
      <c r="M42" s="61">
        <v>13.629200000000001</v>
      </c>
      <c r="N42" s="61">
        <v>11.631399999999999</v>
      </c>
      <c r="O42" s="66">
        <v>28.7758</v>
      </c>
      <c r="P42" s="67">
        <f t="shared" si="5"/>
        <v>88.622955316445129</v>
      </c>
      <c r="Q42" s="67">
        <f t="shared" si="5"/>
        <v>64.183508808774278</v>
      </c>
      <c r="R42" s="67">
        <f t="shared" si="5"/>
        <v>0</v>
      </c>
      <c r="S42" s="67">
        <f t="shared" si="5"/>
        <v>0</v>
      </c>
      <c r="T42" s="67">
        <f t="shared" si="5"/>
        <v>3.1512181845845921</v>
      </c>
      <c r="U42" s="67">
        <f t="shared" si="5"/>
        <v>1.6454796054892065</v>
      </c>
      <c r="V42" s="67">
        <f t="shared" si="4"/>
        <v>17.89311963403388</v>
      </c>
      <c r="W42" s="67">
        <f t="shared" si="4"/>
        <v>1.7496290835631694</v>
      </c>
      <c r="X42" s="67">
        <f t="shared" si="4"/>
        <v>11.377044683554875</v>
      </c>
      <c r="Y42" s="67">
        <f t="shared" si="4"/>
        <v>1.7270740782806906</v>
      </c>
      <c r="Z42" s="67">
        <f t="shared" si="4"/>
        <v>2.4339404433567564</v>
      </c>
      <c r="AA42" s="67">
        <f t="shared" si="4"/>
        <v>2.0771677628077785</v>
      </c>
      <c r="AB42" s="67">
        <f t="shared" si="4"/>
        <v>5.1388623991096578</v>
      </c>
      <c r="AC42" s="67">
        <f t="shared" si="3"/>
        <v>19.642748717597051</v>
      </c>
    </row>
    <row r="43" spans="1:29" s="55" customFormat="1" ht="11.25" x14ac:dyDescent="0.2">
      <c r="A43" s="59" t="s">
        <v>39</v>
      </c>
      <c r="B43" s="60">
        <v>961.33069999999998</v>
      </c>
      <c r="C43" s="61">
        <v>612.18510000000003</v>
      </c>
      <c r="D43" s="61">
        <v>390.24200000000002</v>
      </c>
      <c r="E43" s="62">
        <v>0</v>
      </c>
      <c r="F43" s="62">
        <v>0</v>
      </c>
      <c r="G43" s="61">
        <v>33.729900000000001</v>
      </c>
      <c r="H43" s="61">
        <v>29.3536</v>
      </c>
      <c r="I43" s="61">
        <v>128.90110000000001</v>
      </c>
      <c r="J43" s="61">
        <v>29.958500000000001</v>
      </c>
      <c r="K43" s="61">
        <f t="shared" ref="K43:K44" si="6">B43-C43</f>
        <v>349.14559999999994</v>
      </c>
      <c r="L43" s="61">
        <v>287.61520000000002</v>
      </c>
      <c r="M43" s="61">
        <v>9.1884999999999994</v>
      </c>
      <c r="N43" s="61">
        <v>11.173299999999999</v>
      </c>
      <c r="O43" s="66">
        <v>41.168599999999998</v>
      </c>
      <c r="P43" s="67">
        <f t="shared" si="5"/>
        <v>63.681010083210708</v>
      </c>
      <c r="Q43" s="67">
        <f t="shared" si="5"/>
        <v>40.593939213633774</v>
      </c>
      <c r="R43" s="67">
        <f t="shared" si="5"/>
        <v>0</v>
      </c>
      <c r="S43" s="67">
        <f t="shared" si="5"/>
        <v>0</v>
      </c>
      <c r="T43" s="67">
        <f t="shared" si="5"/>
        <v>3.5086677248526446</v>
      </c>
      <c r="U43" s="67">
        <f t="shared" si="5"/>
        <v>3.0534341616261713</v>
      </c>
      <c r="V43" s="67">
        <f t="shared" si="4"/>
        <v>13.408611625531153</v>
      </c>
      <c r="W43" s="67">
        <f t="shared" si="4"/>
        <v>3.1163573575669643</v>
      </c>
      <c r="X43" s="67">
        <f t="shared" si="4"/>
        <v>36.318989916789299</v>
      </c>
      <c r="Y43" s="67">
        <f t="shared" si="4"/>
        <v>29.918445338321142</v>
      </c>
      <c r="Z43" s="67">
        <f t="shared" si="4"/>
        <v>0.95581052389151822</v>
      </c>
      <c r="AA43" s="67">
        <f t="shared" si="4"/>
        <v>1.1622743349400992</v>
      </c>
      <c r="AB43" s="67">
        <f t="shared" si="4"/>
        <v>4.2824597196365408</v>
      </c>
      <c r="AC43" s="67">
        <f t="shared" si="3"/>
        <v>16.524968983098116</v>
      </c>
    </row>
    <row r="44" spans="1:29" s="65" customFormat="1" ht="11.25" x14ac:dyDescent="0.2">
      <c r="A44" s="59" t="s">
        <v>40</v>
      </c>
      <c r="B44" s="60">
        <v>1480.1252999999999</v>
      </c>
      <c r="C44" s="61">
        <v>755.79110000000003</v>
      </c>
      <c r="D44" s="61">
        <v>460.06119999999999</v>
      </c>
      <c r="E44" s="62">
        <v>0</v>
      </c>
      <c r="F44" s="62">
        <v>0</v>
      </c>
      <c r="G44" s="61">
        <v>56.557499999999997</v>
      </c>
      <c r="H44" s="61">
        <v>9.5073000000000008</v>
      </c>
      <c r="I44" s="61">
        <v>215.94990000000001</v>
      </c>
      <c r="J44" s="61">
        <v>13.715199999999999</v>
      </c>
      <c r="K44" s="61">
        <f t="shared" si="6"/>
        <v>724.3341999999999</v>
      </c>
      <c r="L44" s="61">
        <v>590.45230000000004</v>
      </c>
      <c r="M44" s="61">
        <v>32.509799999999998</v>
      </c>
      <c r="N44" s="61">
        <v>26.327300000000001</v>
      </c>
      <c r="O44" s="66">
        <v>75.044799999999995</v>
      </c>
      <c r="P44" s="67">
        <f t="shared" si="5"/>
        <v>51.062643142442063</v>
      </c>
      <c r="Q44" s="67">
        <f t="shared" si="5"/>
        <v>31.082584697390146</v>
      </c>
      <c r="R44" s="67">
        <f t="shared" si="5"/>
        <v>0</v>
      </c>
      <c r="S44" s="67">
        <f t="shared" si="5"/>
        <v>0</v>
      </c>
      <c r="T44" s="67">
        <f t="shared" si="5"/>
        <v>3.8211291976429291</v>
      </c>
      <c r="U44" s="67">
        <f t="shared" si="5"/>
        <v>0.64233075402467632</v>
      </c>
      <c r="V44" s="67">
        <f t="shared" si="4"/>
        <v>14.589974240694353</v>
      </c>
      <c r="W44" s="67">
        <f t="shared" si="4"/>
        <v>0.92662425268995807</v>
      </c>
      <c r="X44" s="67">
        <f t="shared" si="4"/>
        <v>48.937356857557937</v>
      </c>
      <c r="Y44" s="67">
        <f t="shared" si="4"/>
        <v>39.892048328611104</v>
      </c>
      <c r="Z44" s="67">
        <f t="shared" si="4"/>
        <v>2.1964221542595075</v>
      </c>
      <c r="AA44" s="67">
        <f t="shared" si="4"/>
        <v>1.7787210312532324</v>
      </c>
      <c r="AB44" s="67">
        <f t="shared" si="4"/>
        <v>5.0701653434341001</v>
      </c>
      <c r="AC44" s="67">
        <f t="shared" si="3"/>
        <v>15.516598493384311</v>
      </c>
    </row>
    <row r="45" spans="1:29" x14ac:dyDescent="0.25">
      <c r="A45" s="69" t="s">
        <v>45</v>
      </c>
      <c r="B45" s="70">
        <f>SUM(B5:B44)</f>
        <v>39744.565399999999</v>
      </c>
      <c r="C45" s="70">
        <f t="shared" ref="C45:O45" si="7">SUM(C5:C44)</f>
        <v>25029.986499999995</v>
      </c>
      <c r="D45" s="70">
        <f t="shared" si="7"/>
        <v>18450.416999999998</v>
      </c>
      <c r="E45" s="70">
        <f t="shared" si="7"/>
        <v>0</v>
      </c>
      <c r="F45" s="70">
        <f t="shared" si="7"/>
        <v>0</v>
      </c>
      <c r="G45" s="70">
        <f t="shared" si="7"/>
        <v>1097.2817</v>
      </c>
      <c r="H45" s="70">
        <f t="shared" si="7"/>
        <v>881.4695999999999</v>
      </c>
      <c r="I45" s="70">
        <f t="shared" si="7"/>
        <v>3551.4519999999989</v>
      </c>
      <c r="J45" s="70">
        <f t="shared" si="7"/>
        <v>1049.3661999999999</v>
      </c>
      <c r="K45" s="70">
        <f t="shared" si="7"/>
        <v>14714.578899999999</v>
      </c>
      <c r="L45" s="70">
        <f t="shared" si="7"/>
        <v>10470.870800000002</v>
      </c>
      <c r="M45" s="70">
        <f t="shared" si="7"/>
        <v>758.57279999999992</v>
      </c>
      <c r="N45" s="70">
        <f t="shared" si="7"/>
        <v>740.59359999999992</v>
      </c>
      <c r="O45" s="71">
        <f t="shared" si="7"/>
        <v>2744.5416999999998</v>
      </c>
      <c r="P45" s="72">
        <f t="shared" si="5"/>
        <v>62.977129698341081</v>
      </c>
      <c r="Q45" s="72">
        <f t="shared" si="5"/>
        <v>46.422490255736946</v>
      </c>
      <c r="R45" s="72">
        <f t="shared" si="5"/>
        <v>0</v>
      </c>
      <c r="S45" s="72">
        <f t="shared" si="5"/>
        <v>0</v>
      </c>
      <c r="T45" s="72">
        <f t="shared" si="5"/>
        <v>2.7608345668311172</v>
      </c>
      <c r="U45" s="72">
        <f t="shared" si="5"/>
        <v>2.2178368064379437</v>
      </c>
      <c r="V45" s="72">
        <f t="shared" si="4"/>
        <v>8.9356921235827595</v>
      </c>
      <c r="W45" s="72">
        <f t="shared" si="4"/>
        <v>2.6402759457523217</v>
      </c>
      <c r="X45" s="72">
        <f t="shared" si="4"/>
        <v>37.022870301658898</v>
      </c>
      <c r="Y45" s="72">
        <f t="shared" si="4"/>
        <v>26.345415265252853</v>
      </c>
      <c r="Z45" s="72">
        <f t="shared" si="4"/>
        <v>1.9086201908752032</v>
      </c>
      <c r="AA45" s="72">
        <f t="shared" si="4"/>
        <v>1.8633833142882976</v>
      </c>
      <c r="AB45" s="72">
        <f t="shared" si="4"/>
        <v>6.9054515312425586</v>
      </c>
      <c r="AC45" s="72">
        <f t="shared" si="3"/>
        <v>11.575968069335081</v>
      </c>
    </row>
    <row r="46" spans="1:29" x14ac:dyDescent="0.25">
      <c r="A46" s="73" t="s">
        <v>46</v>
      </c>
      <c r="B46" s="74">
        <f>B12+B15+B16+B20+B27+B31+B40+B41+B42+B43</f>
        <v>8901.177099999999</v>
      </c>
      <c r="C46" s="74">
        <f t="shared" ref="C46:O46" si="8">C12+C15+C16+C20+C27+C31+C40+C41+C42+C43</f>
        <v>5223.8566999999994</v>
      </c>
      <c r="D46" s="74">
        <f t="shared" si="8"/>
        <v>3087.7354000000005</v>
      </c>
      <c r="E46" s="74">
        <f t="shared" si="8"/>
        <v>0</v>
      </c>
      <c r="F46" s="74">
        <f t="shared" si="8"/>
        <v>0</v>
      </c>
      <c r="G46" s="74">
        <f t="shared" si="8"/>
        <v>400.81519999999995</v>
      </c>
      <c r="H46" s="74">
        <f t="shared" si="8"/>
        <v>257.48159999999996</v>
      </c>
      <c r="I46" s="74">
        <f t="shared" si="8"/>
        <v>1168.8262999999999</v>
      </c>
      <c r="J46" s="74">
        <f t="shared" si="8"/>
        <v>308.9982</v>
      </c>
      <c r="K46" s="74">
        <f t="shared" si="8"/>
        <v>3677.3203999999992</v>
      </c>
      <c r="L46" s="74">
        <f t="shared" si="8"/>
        <v>2566.7997999999998</v>
      </c>
      <c r="M46" s="74">
        <f t="shared" si="8"/>
        <v>185.2671</v>
      </c>
      <c r="N46" s="74">
        <f t="shared" si="8"/>
        <v>211.26790000000003</v>
      </c>
      <c r="O46" s="75">
        <f t="shared" si="8"/>
        <v>713.98559999999986</v>
      </c>
      <c r="P46" s="76">
        <f t="shared" si="5"/>
        <v>58.687257216801136</v>
      </c>
      <c r="Q46" s="76">
        <f t="shared" si="5"/>
        <v>34.689068258174537</v>
      </c>
      <c r="R46" s="76">
        <f t="shared" si="5"/>
        <v>0</v>
      </c>
      <c r="S46" s="76">
        <f t="shared" si="5"/>
        <v>0</v>
      </c>
      <c r="T46" s="76">
        <f t="shared" si="5"/>
        <v>4.5029460204763252</v>
      </c>
      <c r="U46" s="76">
        <f t="shared" si="5"/>
        <v>2.8926691055276272</v>
      </c>
      <c r="V46" s="76">
        <f t="shared" si="4"/>
        <v>13.131143070954066</v>
      </c>
      <c r="W46" s="76">
        <f t="shared" si="4"/>
        <v>3.4714307616685889</v>
      </c>
      <c r="X46" s="76">
        <f t="shared" si="4"/>
        <v>41.312742783198857</v>
      </c>
      <c r="Y46" s="76">
        <f t="shared" si="4"/>
        <v>28.836633303251546</v>
      </c>
      <c r="Z46" s="76">
        <f t="shared" si="4"/>
        <v>2.0813775292708199</v>
      </c>
      <c r="AA46" s="76">
        <f t="shared" si="4"/>
        <v>2.3734827161230174</v>
      </c>
      <c r="AB46" s="76">
        <f t="shared" si="4"/>
        <v>8.0212492345534834</v>
      </c>
      <c r="AC46" s="76">
        <f t="shared" si="3"/>
        <v>16.602573832622653</v>
      </c>
    </row>
    <row r="47" spans="1:29" x14ac:dyDescent="0.25">
      <c r="A47" s="73" t="s">
        <v>47</v>
      </c>
      <c r="B47" s="74">
        <f>B5+B6+B7+B8+B9+B10+B11+B13+B14+B17+B18+B19+B22+B23+B26+B28+B29+B30+B33+B34+B35+B37+B39+B44</f>
        <v>22362.779100000003</v>
      </c>
      <c r="C47" s="74">
        <f t="shared" ref="C47:O47" si="9">C5+C6+C7+C8+C9+C10+C11+C13+C14+C17+C18+C19+C22+C23+C26+C28+C29+C30+C33+C34+C35+C37+C39+C44</f>
        <v>13972.830899999999</v>
      </c>
      <c r="D47" s="74">
        <f t="shared" si="9"/>
        <v>10707.058199999999</v>
      </c>
      <c r="E47" s="74">
        <f t="shared" si="9"/>
        <v>0</v>
      </c>
      <c r="F47" s="74">
        <f t="shared" si="9"/>
        <v>0</v>
      </c>
      <c r="G47" s="74">
        <f t="shared" si="9"/>
        <v>518.38829999999996</v>
      </c>
      <c r="H47" s="74">
        <f t="shared" si="9"/>
        <v>538.03279999999995</v>
      </c>
      <c r="I47" s="74">
        <f t="shared" si="9"/>
        <v>1587.0445000000002</v>
      </c>
      <c r="J47" s="74">
        <f t="shared" si="9"/>
        <v>622.3071000000001</v>
      </c>
      <c r="K47" s="74">
        <f t="shared" si="9"/>
        <v>8389.9481999999989</v>
      </c>
      <c r="L47" s="74">
        <f t="shared" si="9"/>
        <v>6001.6970999999985</v>
      </c>
      <c r="M47" s="74">
        <f t="shared" si="9"/>
        <v>508.4215999999999</v>
      </c>
      <c r="N47" s="74">
        <f t="shared" si="9"/>
        <v>382.59019999999992</v>
      </c>
      <c r="O47" s="75">
        <f t="shared" si="9"/>
        <v>1497.2393</v>
      </c>
      <c r="P47" s="76">
        <f t="shared" si="5"/>
        <v>62.482533309109137</v>
      </c>
      <c r="Q47" s="76">
        <f t="shared" si="5"/>
        <v>47.878924851518114</v>
      </c>
      <c r="R47" s="76">
        <f t="shared" si="5"/>
        <v>0</v>
      </c>
      <c r="S47" s="76">
        <f t="shared" si="5"/>
        <v>0</v>
      </c>
      <c r="T47" s="76">
        <f t="shared" si="5"/>
        <v>2.3180853224096816</v>
      </c>
      <c r="U47" s="76">
        <f t="shared" si="5"/>
        <v>2.4059299499139613</v>
      </c>
      <c r="V47" s="76">
        <f t="shared" si="4"/>
        <v>7.0968124887483235</v>
      </c>
      <c r="W47" s="76">
        <f t="shared" si="4"/>
        <v>2.7827806965190658</v>
      </c>
      <c r="X47" s="76">
        <f t="shared" si="4"/>
        <v>37.517466690890835</v>
      </c>
      <c r="Y47" s="76">
        <f t="shared" si="4"/>
        <v>26.837885725929283</v>
      </c>
      <c r="Z47" s="76">
        <f t="shared" si="4"/>
        <v>2.2735170692626472</v>
      </c>
      <c r="AA47" s="76">
        <f t="shared" si="4"/>
        <v>1.7108347682958596</v>
      </c>
      <c r="AB47" s="76">
        <f t="shared" si="4"/>
        <v>6.6952291274030422</v>
      </c>
      <c r="AC47" s="76">
        <f t="shared" si="3"/>
        <v>9.8795931852673888</v>
      </c>
    </row>
    <row r="48" spans="1:29" x14ac:dyDescent="0.25">
      <c r="A48" s="73" t="s">
        <v>48</v>
      </c>
      <c r="B48" s="74">
        <f>B21+B24+B25+B32+B36+B38</f>
        <v>8480.6092000000008</v>
      </c>
      <c r="C48" s="74">
        <f t="shared" ref="C48:O48" si="10">C21+C24+C25+C32+C36+C38</f>
        <v>5833.2988999999998</v>
      </c>
      <c r="D48" s="74">
        <f t="shared" si="10"/>
        <v>4655.6234000000004</v>
      </c>
      <c r="E48" s="74">
        <f t="shared" si="10"/>
        <v>0</v>
      </c>
      <c r="F48" s="74">
        <f t="shared" si="10"/>
        <v>0</v>
      </c>
      <c r="G48" s="74">
        <f t="shared" si="10"/>
        <v>178.07819999999998</v>
      </c>
      <c r="H48" s="74">
        <f t="shared" si="10"/>
        <v>85.955200000000005</v>
      </c>
      <c r="I48" s="74">
        <f t="shared" si="10"/>
        <v>795.58119999999997</v>
      </c>
      <c r="J48" s="74">
        <f t="shared" si="10"/>
        <v>118.06089999999999</v>
      </c>
      <c r="K48" s="74">
        <f t="shared" si="10"/>
        <v>2647.3103000000001</v>
      </c>
      <c r="L48" s="74">
        <f t="shared" si="10"/>
        <v>1902.3739</v>
      </c>
      <c r="M48" s="74">
        <f t="shared" si="10"/>
        <v>64.884100000000004</v>
      </c>
      <c r="N48" s="74">
        <f t="shared" si="10"/>
        <v>146.7355</v>
      </c>
      <c r="O48" s="75">
        <f t="shared" si="10"/>
        <v>533.31680000000006</v>
      </c>
      <c r="P48" s="76">
        <f t="shared" si="5"/>
        <v>68.783960708860391</v>
      </c>
      <c r="Q48" s="76">
        <f t="shared" si="5"/>
        <v>54.897275540063795</v>
      </c>
      <c r="R48" s="76">
        <f t="shared" si="5"/>
        <v>0</v>
      </c>
      <c r="S48" s="76">
        <f t="shared" si="5"/>
        <v>0</v>
      </c>
      <c r="T48" s="76">
        <f t="shared" si="5"/>
        <v>2.0998279227393235</v>
      </c>
      <c r="U48" s="76">
        <f t="shared" si="5"/>
        <v>1.0135498284722282</v>
      </c>
      <c r="V48" s="76">
        <f t="shared" si="4"/>
        <v>9.3811798331657581</v>
      </c>
      <c r="W48" s="76">
        <f t="shared" si="4"/>
        <v>1.3921275844192889</v>
      </c>
      <c r="X48" s="76">
        <f t="shared" si="4"/>
        <v>31.216039291139602</v>
      </c>
      <c r="Y48" s="76">
        <f t="shared" si="4"/>
        <v>22.432042971629915</v>
      </c>
      <c r="Z48" s="76">
        <f t="shared" si="4"/>
        <v>0.76508772506578893</v>
      </c>
      <c r="AA48" s="76">
        <f t="shared" si="4"/>
        <v>1.730247161960959</v>
      </c>
      <c r="AB48" s="76">
        <f t="shared" si="4"/>
        <v>6.2886614324829404</v>
      </c>
      <c r="AC48" s="76">
        <f t="shared" si="3"/>
        <v>10.773307417585047</v>
      </c>
    </row>
    <row r="49" spans="1:29" x14ac:dyDescent="0.25">
      <c r="A49" s="77" t="s">
        <v>44</v>
      </c>
      <c r="B49" s="78">
        <v>7886621</v>
      </c>
      <c r="C49" s="78">
        <v>4279823</v>
      </c>
      <c r="D49" s="78">
        <v>3142642</v>
      </c>
      <c r="E49" s="78">
        <v>11425</v>
      </c>
      <c r="F49" s="78">
        <v>15632</v>
      </c>
      <c r="G49" s="78">
        <v>158698</v>
      </c>
      <c r="H49" s="78">
        <v>50091</v>
      </c>
      <c r="I49" s="78">
        <v>629691</v>
      </c>
      <c r="J49" s="78">
        <v>271644</v>
      </c>
      <c r="K49" s="78">
        <v>3606799</v>
      </c>
      <c r="L49" s="78">
        <v>2630129</v>
      </c>
      <c r="M49" s="78">
        <v>159111</v>
      </c>
      <c r="N49" s="78">
        <v>129294</v>
      </c>
      <c r="O49" s="79">
        <v>688265</v>
      </c>
      <c r="P49" s="80">
        <f t="shared" si="5"/>
        <v>54.266878045743553</v>
      </c>
      <c r="Q49" s="80">
        <f t="shared" si="5"/>
        <v>39.847762432098612</v>
      </c>
      <c r="R49" s="80">
        <f t="shared" si="5"/>
        <v>0.1448655894584005</v>
      </c>
      <c r="S49" s="80">
        <f t="shared" si="5"/>
        <v>0.19820909360295114</v>
      </c>
      <c r="T49" s="80">
        <f t="shared" si="5"/>
        <v>2.0122432661592335</v>
      </c>
      <c r="U49" s="80">
        <f t="shared" si="5"/>
        <v>0.63513892705126829</v>
      </c>
      <c r="V49" s="80">
        <f t="shared" si="4"/>
        <v>7.9842939073653971</v>
      </c>
      <c r="W49" s="80">
        <f t="shared" si="4"/>
        <v>3.4443648300076806</v>
      </c>
      <c r="X49" s="80">
        <f t="shared" si="4"/>
        <v>45.733134633957938</v>
      </c>
      <c r="Y49" s="80">
        <f t="shared" si="4"/>
        <v>33.34925058526332</v>
      </c>
      <c r="Z49" s="80">
        <f t="shared" si="4"/>
        <v>2.0174799828722589</v>
      </c>
      <c r="AA49" s="80">
        <f t="shared" si="4"/>
        <v>1.6394093237141736</v>
      </c>
      <c r="AB49" s="80">
        <f t="shared" si="4"/>
        <v>8.7269947421081859</v>
      </c>
      <c r="AC49" s="80">
        <f t="shared" si="3"/>
        <v>11.428658737373077</v>
      </c>
    </row>
    <row r="50" spans="1:29" x14ac:dyDescent="0.25">
      <c r="A50" s="82" t="s">
        <v>49</v>
      </c>
      <c r="B50" s="81"/>
    </row>
  </sheetData>
  <mergeCells count="12">
    <mergeCell ref="X3:X4"/>
    <mergeCell ref="Y3:AC3"/>
    <mergeCell ref="A2:A4"/>
    <mergeCell ref="B2:B4"/>
    <mergeCell ref="C2:O2"/>
    <mergeCell ref="P2:AC2"/>
    <mergeCell ref="C3:C4"/>
    <mergeCell ref="D3:J3"/>
    <mergeCell ref="K3:K4"/>
    <mergeCell ref="L3:O3"/>
    <mergeCell ref="P3:P4"/>
    <mergeCell ref="Q3:W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/>
  </sheetViews>
  <sheetFormatPr defaultRowHeight="15" x14ac:dyDescent="0.25"/>
  <cols>
    <col min="1" max="1" width="23.7109375" style="2" bestFit="1" customWidth="1"/>
    <col min="2" max="16384" width="9.140625" style="2"/>
  </cols>
  <sheetData>
    <row r="1" spans="1:26" s="68" customFormat="1" ht="13.5" thickBot="1" x14ac:dyDescent="0.25">
      <c r="A1" s="54" t="s">
        <v>520</v>
      </c>
      <c r="N1" s="83"/>
    </row>
    <row r="2" spans="1:26" s="68" customFormat="1" ht="12.75" customHeight="1" x14ac:dyDescent="0.2">
      <c r="A2" s="268" t="s">
        <v>193</v>
      </c>
      <c r="B2" s="270" t="s">
        <v>194</v>
      </c>
      <c r="C2" s="273" t="s">
        <v>195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67" t="s">
        <v>196</v>
      </c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</row>
    <row r="3" spans="1:26" s="68" customFormat="1" ht="12.75" customHeight="1" x14ac:dyDescent="0.2">
      <c r="A3" s="269"/>
      <c r="B3" s="271"/>
      <c r="C3" s="271" t="s">
        <v>212</v>
      </c>
      <c r="D3" s="267" t="s">
        <v>59</v>
      </c>
      <c r="E3" s="267"/>
      <c r="F3" s="267"/>
      <c r="G3" s="267"/>
      <c r="H3" s="267"/>
      <c r="I3" s="267"/>
      <c r="J3" s="265" t="s">
        <v>213</v>
      </c>
      <c r="K3" s="267" t="s">
        <v>59</v>
      </c>
      <c r="L3" s="267"/>
      <c r="M3" s="267"/>
      <c r="N3" s="275"/>
      <c r="O3" s="271" t="s">
        <v>212</v>
      </c>
      <c r="P3" s="267" t="s">
        <v>59</v>
      </c>
      <c r="Q3" s="267"/>
      <c r="R3" s="267"/>
      <c r="S3" s="267"/>
      <c r="T3" s="267"/>
      <c r="U3" s="267"/>
      <c r="V3" s="265" t="s">
        <v>213</v>
      </c>
      <c r="W3" s="267" t="s">
        <v>59</v>
      </c>
      <c r="X3" s="267"/>
      <c r="Y3" s="267"/>
      <c r="Z3" s="267"/>
    </row>
    <row r="4" spans="1:26" s="68" customFormat="1" ht="64.5" customHeight="1" thickBot="1" x14ac:dyDescent="0.25">
      <c r="A4" s="266"/>
      <c r="B4" s="272"/>
      <c r="C4" s="272"/>
      <c r="D4" s="84" t="s">
        <v>214</v>
      </c>
      <c r="E4" s="84" t="s">
        <v>201</v>
      </c>
      <c r="F4" s="84" t="s">
        <v>202</v>
      </c>
      <c r="G4" s="84" t="s">
        <v>203</v>
      </c>
      <c r="H4" s="84" t="s">
        <v>215</v>
      </c>
      <c r="I4" s="84" t="s">
        <v>216</v>
      </c>
      <c r="J4" s="266"/>
      <c r="K4" s="84" t="s">
        <v>207</v>
      </c>
      <c r="L4" s="84" t="s">
        <v>208</v>
      </c>
      <c r="M4" s="84" t="s">
        <v>217</v>
      </c>
      <c r="N4" s="85" t="s">
        <v>210</v>
      </c>
      <c r="O4" s="272"/>
      <c r="P4" s="84" t="s">
        <v>214</v>
      </c>
      <c r="Q4" s="84" t="s">
        <v>201</v>
      </c>
      <c r="R4" s="84" t="s">
        <v>202</v>
      </c>
      <c r="S4" s="84" t="s">
        <v>203</v>
      </c>
      <c r="T4" s="84" t="s">
        <v>215</v>
      </c>
      <c r="U4" s="84" t="s">
        <v>216</v>
      </c>
      <c r="V4" s="266"/>
      <c r="W4" s="84" t="s">
        <v>207</v>
      </c>
      <c r="X4" s="84" t="s">
        <v>208</v>
      </c>
      <c r="Y4" s="84" t="s">
        <v>217</v>
      </c>
      <c r="Z4" s="84" t="s">
        <v>210</v>
      </c>
    </row>
    <row r="5" spans="1:26" s="68" customFormat="1" ht="11.25" x14ac:dyDescent="0.2">
      <c r="A5" s="86" t="s">
        <v>1</v>
      </c>
      <c r="B5" s="87">
        <v>857.32740000000001</v>
      </c>
      <c r="C5" s="87">
        <v>51.009599999999999</v>
      </c>
      <c r="D5" s="87">
        <v>34.8324</v>
      </c>
      <c r="E5" s="88">
        <v>0</v>
      </c>
      <c r="F5" s="88">
        <v>0</v>
      </c>
      <c r="G5" s="87">
        <v>4.1372</v>
      </c>
      <c r="H5" s="89">
        <v>0</v>
      </c>
      <c r="I5" s="87">
        <v>12.04</v>
      </c>
      <c r="J5" s="87">
        <v>806.31779999999992</v>
      </c>
      <c r="K5" s="87">
        <v>786.42110000000002</v>
      </c>
      <c r="L5" s="87">
        <v>6.4799999999999996E-2</v>
      </c>
      <c r="M5" s="87">
        <v>3.4729999999999999</v>
      </c>
      <c r="N5" s="87">
        <v>16.358899999999998</v>
      </c>
      <c r="O5" s="90">
        <f>C5/$B5*100</f>
        <v>5.9498389996633723</v>
      </c>
      <c r="P5" s="90">
        <f t="shared" ref="P5:Z20" si="0">D5/$B5*100</f>
        <v>4.0629052564982757</v>
      </c>
      <c r="Q5" s="90">
        <f t="shared" si="0"/>
        <v>0</v>
      </c>
      <c r="R5" s="90">
        <f t="shared" si="0"/>
        <v>0</v>
      </c>
      <c r="S5" s="90">
        <f t="shared" si="0"/>
        <v>0.48256943613373371</v>
      </c>
      <c r="T5" s="90">
        <f t="shared" si="0"/>
        <v>0</v>
      </c>
      <c r="U5" s="90">
        <f t="shared" si="0"/>
        <v>1.4043643070313627</v>
      </c>
      <c r="V5" s="90">
        <f t="shared" si="0"/>
        <v>94.050161000336615</v>
      </c>
      <c r="W5" s="90">
        <f t="shared" si="0"/>
        <v>91.72937899803506</v>
      </c>
      <c r="X5" s="90">
        <f t="shared" si="0"/>
        <v>7.5583726823614866E-3</v>
      </c>
      <c r="Y5" s="90">
        <f t="shared" si="0"/>
        <v>0.40509611613952845</v>
      </c>
      <c r="Z5" s="91">
        <f t="shared" si="0"/>
        <v>1.9081275134796811</v>
      </c>
    </row>
    <row r="6" spans="1:26" s="68" customFormat="1" ht="11.25" x14ac:dyDescent="0.2">
      <c r="A6" s="86" t="s">
        <v>2</v>
      </c>
      <c r="B6" s="87">
        <v>993.14559999999994</v>
      </c>
      <c r="C6" s="87">
        <v>633.77149999999995</v>
      </c>
      <c r="D6" s="87">
        <v>356.2534</v>
      </c>
      <c r="E6" s="88">
        <v>0</v>
      </c>
      <c r="F6" s="88">
        <v>0</v>
      </c>
      <c r="G6" s="87">
        <v>24.5322</v>
      </c>
      <c r="H6" s="87">
        <v>182.12139999999999</v>
      </c>
      <c r="I6" s="87">
        <v>70.864500000000007</v>
      </c>
      <c r="J6" s="87">
        <v>359.37409999999994</v>
      </c>
      <c r="K6" s="87">
        <v>304.67649999999998</v>
      </c>
      <c r="L6" s="87">
        <v>2.7625000000000002</v>
      </c>
      <c r="M6" s="87">
        <v>15.0291</v>
      </c>
      <c r="N6" s="87">
        <v>36.905999999999999</v>
      </c>
      <c r="O6" s="91">
        <f t="shared" ref="O6:Z40" si="1">C6/$B6*100</f>
        <v>63.814560523653327</v>
      </c>
      <c r="P6" s="91">
        <f t="shared" si="0"/>
        <v>35.871215660624181</v>
      </c>
      <c r="Q6" s="91">
        <f t="shared" si="0"/>
        <v>0</v>
      </c>
      <c r="R6" s="91">
        <f t="shared" si="0"/>
        <v>0</v>
      </c>
      <c r="S6" s="91">
        <f t="shared" si="0"/>
        <v>2.4701514057958875</v>
      </c>
      <c r="T6" s="91">
        <f t="shared" si="0"/>
        <v>18.337834855231698</v>
      </c>
      <c r="U6" s="91">
        <f t="shared" si="0"/>
        <v>7.1353586020015607</v>
      </c>
      <c r="V6" s="91">
        <f t="shared" si="0"/>
        <v>36.185439476346666</v>
      </c>
      <c r="W6" s="91">
        <f t="shared" si="0"/>
        <v>30.677928795133365</v>
      </c>
      <c r="X6" s="91">
        <f t="shared" si="0"/>
        <v>0.27815659657556763</v>
      </c>
      <c r="Y6" s="91">
        <f t="shared" si="0"/>
        <v>1.5132826445588643</v>
      </c>
      <c r="Z6" s="91">
        <f t="shared" si="0"/>
        <v>3.7160714400788768</v>
      </c>
    </row>
    <row r="7" spans="1:26" s="68" customFormat="1" ht="11.25" x14ac:dyDescent="0.2">
      <c r="A7" s="86" t="s">
        <v>3</v>
      </c>
      <c r="B7" s="87">
        <v>670.15309999999999</v>
      </c>
      <c r="C7" s="87">
        <v>268.3399</v>
      </c>
      <c r="D7" s="87">
        <v>149.75389999999999</v>
      </c>
      <c r="E7" s="88">
        <v>0</v>
      </c>
      <c r="F7" s="88">
        <v>0</v>
      </c>
      <c r="G7" s="87">
        <v>13.861000000000001</v>
      </c>
      <c r="H7" s="87">
        <v>4.0498000000000003</v>
      </c>
      <c r="I7" s="87">
        <v>100.6752</v>
      </c>
      <c r="J7" s="87">
        <v>401.81319999999999</v>
      </c>
      <c r="K7" s="87">
        <v>306.83670000000001</v>
      </c>
      <c r="L7" s="87">
        <v>48.0961</v>
      </c>
      <c r="M7" s="87">
        <v>7.7229999999999999</v>
      </c>
      <c r="N7" s="87">
        <v>39.157400000000003</v>
      </c>
      <c r="O7" s="91">
        <f t="shared" si="1"/>
        <v>40.041581543083218</v>
      </c>
      <c r="P7" s="91">
        <f t="shared" si="0"/>
        <v>22.34622207970089</v>
      </c>
      <c r="Q7" s="91">
        <f t="shared" si="0"/>
        <v>0</v>
      </c>
      <c r="R7" s="91">
        <f t="shared" si="0"/>
        <v>0</v>
      </c>
      <c r="S7" s="91">
        <f t="shared" si="0"/>
        <v>2.0683333405456157</v>
      </c>
      <c r="T7" s="91">
        <f t="shared" si="0"/>
        <v>0.60430967192422158</v>
      </c>
      <c r="U7" s="91">
        <f t="shared" si="0"/>
        <v>15.022716450912485</v>
      </c>
      <c r="V7" s="91">
        <f t="shared" si="0"/>
        <v>59.958418456916782</v>
      </c>
      <c r="W7" s="91">
        <f t="shared" si="0"/>
        <v>45.786059931678302</v>
      </c>
      <c r="X7" s="91">
        <f t="shared" si="0"/>
        <v>7.1768824168686223</v>
      </c>
      <c r="Y7" s="91">
        <f t="shared" si="0"/>
        <v>1.1524232298559838</v>
      </c>
      <c r="Z7" s="91">
        <f t="shared" si="0"/>
        <v>5.8430528785138804</v>
      </c>
    </row>
    <row r="8" spans="1:26" s="68" customFormat="1" ht="11.25" x14ac:dyDescent="0.2">
      <c r="A8" s="86" t="s">
        <v>4</v>
      </c>
      <c r="B8" s="87">
        <v>663.06780000000003</v>
      </c>
      <c r="C8" s="87">
        <v>402.72770000000003</v>
      </c>
      <c r="D8" s="87">
        <v>314.33</v>
      </c>
      <c r="E8" s="88">
        <v>0</v>
      </c>
      <c r="F8" s="88">
        <v>0</v>
      </c>
      <c r="G8" s="87">
        <v>15.3413</v>
      </c>
      <c r="H8" s="92">
        <v>24.152699999999999</v>
      </c>
      <c r="I8" s="87">
        <v>48.903700000000001</v>
      </c>
      <c r="J8" s="87">
        <v>260.34010000000001</v>
      </c>
      <c r="K8" s="87">
        <v>92.889499999999998</v>
      </c>
      <c r="L8" s="87">
        <v>88.8947</v>
      </c>
      <c r="M8" s="87">
        <v>13.635199999999999</v>
      </c>
      <c r="N8" s="87">
        <v>64.920699999999997</v>
      </c>
      <c r="O8" s="91">
        <f t="shared" si="1"/>
        <v>60.737031718325028</v>
      </c>
      <c r="P8" s="91">
        <f t="shared" si="0"/>
        <v>47.405408617338978</v>
      </c>
      <c r="Q8" s="91">
        <f t="shared" si="0"/>
        <v>0</v>
      </c>
      <c r="R8" s="91">
        <f t="shared" si="0"/>
        <v>0</v>
      </c>
      <c r="S8" s="91">
        <f t="shared" si="0"/>
        <v>2.313684965549526</v>
      </c>
      <c r="T8" s="91">
        <f t="shared" si="0"/>
        <v>3.6425686784971307</v>
      </c>
      <c r="U8" s="91">
        <f t="shared" si="0"/>
        <v>7.3753694569393957</v>
      </c>
      <c r="V8" s="91">
        <f t="shared" si="0"/>
        <v>39.262968281674965</v>
      </c>
      <c r="W8" s="91">
        <f t="shared" si="0"/>
        <v>14.009050054911427</v>
      </c>
      <c r="X8" s="91">
        <f t="shared" si="0"/>
        <v>13.40657772855204</v>
      </c>
      <c r="Y8" s="91">
        <f t="shared" si="0"/>
        <v>2.056380961343621</v>
      </c>
      <c r="Z8" s="91">
        <f t="shared" si="0"/>
        <v>9.7909595368678737</v>
      </c>
    </row>
    <row r="9" spans="1:26" s="68" customFormat="1" ht="11.25" x14ac:dyDescent="0.2">
      <c r="A9" s="86" t="s">
        <v>5</v>
      </c>
      <c r="B9" s="87">
        <v>352.60599999999999</v>
      </c>
      <c r="C9" s="87">
        <v>167.98820000000001</v>
      </c>
      <c r="D9" s="87">
        <v>106.2852</v>
      </c>
      <c r="E9" s="88">
        <v>0</v>
      </c>
      <c r="F9" s="88">
        <v>0</v>
      </c>
      <c r="G9" s="87">
        <v>13.4207</v>
      </c>
      <c r="H9" s="87">
        <v>5.6753</v>
      </c>
      <c r="I9" s="87">
        <v>42.606999999999999</v>
      </c>
      <c r="J9" s="87">
        <v>184.61779999999999</v>
      </c>
      <c r="K9" s="87">
        <v>157.9922</v>
      </c>
      <c r="L9" s="87">
        <v>2.3108</v>
      </c>
      <c r="M9" s="87">
        <v>6.6207000000000003</v>
      </c>
      <c r="N9" s="87">
        <v>17.694099999999999</v>
      </c>
      <c r="O9" s="91">
        <f t="shared" si="1"/>
        <v>47.641900591595153</v>
      </c>
      <c r="P9" s="91">
        <f t="shared" si="0"/>
        <v>30.142765579712201</v>
      </c>
      <c r="Q9" s="91">
        <f t="shared" si="0"/>
        <v>0</v>
      </c>
      <c r="R9" s="91">
        <f t="shared" si="0"/>
        <v>0</v>
      </c>
      <c r="S9" s="91">
        <f t="shared" si="0"/>
        <v>3.8061462368762871</v>
      </c>
      <c r="T9" s="91">
        <f t="shared" si="0"/>
        <v>1.609530183831245</v>
      </c>
      <c r="U9" s="91">
        <f t="shared" si="0"/>
        <v>12.08345859117542</v>
      </c>
      <c r="V9" s="91">
        <f t="shared" si="0"/>
        <v>52.358099408404847</v>
      </c>
      <c r="W9" s="91">
        <f t="shared" si="0"/>
        <v>44.807008388966722</v>
      </c>
      <c r="X9" s="91">
        <f t="shared" si="0"/>
        <v>0.65534902979529563</v>
      </c>
      <c r="Y9" s="91">
        <f t="shared" si="0"/>
        <v>1.8776481398501446</v>
      </c>
      <c r="Z9" s="91">
        <f t="shared" si="0"/>
        <v>5.0180938497926864</v>
      </c>
    </row>
    <row r="10" spans="1:26" s="68" customFormat="1" ht="11.25" x14ac:dyDescent="0.2">
      <c r="A10" s="86" t="s">
        <v>6</v>
      </c>
      <c r="B10" s="87">
        <v>2430.1786000000002</v>
      </c>
      <c r="C10" s="87">
        <v>1578.0898</v>
      </c>
      <c r="D10" s="87">
        <v>1253.1923999999999</v>
      </c>
      <c r="E10" s="88">
        <v>0</v>
      </c>
      <c r="F10" s="88">
        <v>0</v>
      </c>
      <c r="G10" s="87">
        <v>54.836300000000001</v>
      </c>
      <c r="H10" s="87">
        <v>24.114999999999998</v>
      </c>
      <c r="I10" s="87">
        <v>245.9461</v>
      </c>
      <c r="J10" s="87">
        <v>852.08879999999999</v>
      </c>
      <c r="K10" s="87">
        <v>549.18740000000003</v>
      </c>
      <c r="L10" s="87">
        <v>108.1741</v>
      </c>
      <c r="M10" s="87">
        <v>45.872500000000002</v>
      </c>
      <c r="N10" s="87">
        <v>148.85480000000001</v>
      </c>
      <c r="O10" s="91">
        <f t="shared" si="1"/>
        <v>64.937194328021803</v>
      </c>
      <c r="P10" s="91">
        <f t="shared" si="0"/>
        <v>51.567913568163263</v>
      </c>
      <c r="Q10" s="91">
        <f t="shared" si="0"/>
        <v>0</v>
      </c>
      <c r="R10" s="91">
        <f t="shared" si="0"/>
        <v>0</v>
      </c>
      <c r="S10" s="91">
        <f t="shared" si="0"/>
        <v>2.2564720140322194</v>
      </c>
      <c r="T10" s="91">
        <f t="shared" si="0"/>
        <v>0.99231389824599703</v>
      </c>
      <c r="U10" s="91">
        <f t="shared" si="0"/>
        <v>10.120494847580337</v>
      </c>
      <c r="V10" s="91">
        <f t="shared" si="0"/>
        <v>35.062805671978182</v>
      </c>
      <c r="W10" s="91">
        <f t="shared" si="0"/>
        <v>22.598643572945626</v>
      </c>
      <c r="X10" s="91">
        <f t="shared" si="0"/>
        <v>4.4512818934377902</v>
      </c>
      <c r="Y10" s="91">
        <f t="shared" si="0"/>
        <v>1.8876184655728594</v>
      </c>
      <c r="Z10" s="91">
        <f t="shared" si="0"/>
        <v>6.125261740021906</v>
      </c>
    </row>
    <row r="11" spans="1:26" s="68" customFormat="1" ht="11.25" x14ac:dyDescent="0.2">
      <c r="A11" s="86" t="s">
        <v>7</v>
      </c>
      <c r="B11" s="87">
        <v>554.06709999999998</v>
      </c>
      <c r="C11" s="87">
        <v>439.91379999999998</v>
      </c>
      <c r="D11" s="87">
        <v>385.73820000000001</v>
      </c>
      <c r="E11" s="88">
        <v>0</v>
      </c>
      <c r="F11" s="88">
        <v>0</v>
      </c>
      <c r="G11" s="87">
        <v>10.507199999999999</v>
      </c>
      <c r="H11" s="92">
        <v>0.69010000000000005</v>
      </c>
      <c r="I11" s="87">
        <v>42.978299999999997</v>
      </c>
      <c r="J11" s="87">
        <v>114.1533</v>
      </c>
      <c r="K11" s="87">
        <v>82.342200000000005</v>
      </c>
      <c r="L11" s="87">
        <v>2.0303</v>
      </c>
      <c r="M11" s="87">
        <v>7.6173000000000002</v>
      </c>
      <c r="N11" s="87">
        <v>22.163499999999999</v>
      </c>
      <c r="O11" s="91">
        <f t="shared" si="1"/>
        <v>79.397206583823504</v>
      </c>
      <c r="P11" s="91">
        <f t="shared" si="0"/>
        <v>69.61940169340501</v>
      </c>
      <c r="Q11" s="91">
        <f t="shared" si="0"/>
        <v>0</v>
      </c>
      <c r="R11" s="91">
        <f t="shared" si="0"/>
        <v>0</v>
      </c>
      <c r="S11" s="91">
        <f t="shared" si="0"/>
        <v>1.8963768106787064</v>
      </c>
      <c r="T11" s="91">
        <f t="shared" si="0"/>
        <v>0.12455170140945025</v>
      </c>
      <c r="U11" s="91">
        <f t="shared" si="0"/>
        <v>7.7568763783303503</v>
      </c>
      <c r="V11" s="91">
        <f t="shared" si="0"/>
        <v>20.602793416176489</v>
      </c>
      <c r="W11" s="91">
        <f t="shared" si="0"/>
        <v>14.861412994924262</v>
      </c>
      <c r="X11" s="91">
        <f t="shared" si="0"/>
        <v>0.36643576202232547</v>
      </c>
      <c r="Y11" s="91">
        <f t="shared" si="0"/>
        <v>1.374797384648899</v>
      </c>
      <c r="Z11" s="91">
        <f t="shared" si="0"/>
        <v>4.0001472745810025</v>
      </c>
    </row>
    <row r="12" spans="1:26" s="68" customFormat="1" ht="11.25" x14ac:dyDescent="0.2">
      <c r="A12" s="86" t="s">
        <v>8</v>
      </c>
      <c r="B12" s="87">
        <v>1383.4957999999999</v>
      </c>
      <c r="C12" s="87">
        <v>639.09079999999994</v>
      </c>
      <c r="D12" s="87">
        <v>274.8116</v>
      </c>
      <c r="E12" s="88">
        <v>0</v>
      </c>
      <c r="F12" s="88">
        <v>0</v>
      </c>
      <c r="G12" s="87">
        <v>32.698599999999999</v>
      </c>
      <c r="H12" s="87">
        <v>112.51260000000001</v>
      </c>
      <c r="I12" s="87">
        <v>219.06800000000001</v>
      </c>
      <c r="J12" s="87">
        <v>744.40499999999997</v>
      </c>
      <c r="K12" s="87">
        <v>593.75750000000005</v>
      </c>
      <c r="L12" s="87">
        <v>52.282299999999999</v>
      </c>
      <c r="M12" s="87">
        <v>15.5336</v>
      </c>
      <c r="N12" s="87">
        <v>82.831599999999995</v>
      </c>
      <c r="O12" s="91">
        <f t="shared" si="1"/>
        <v>46.193909659863081</v>
      </c>
      <c r="P12" s="91">
        <f t="shared" si="0"/>
        <v>19.863565903127427</v>
      </c>
      <c r="Q12" s="91">
        <f t="shared" si="0"/>
        <v>0</v>
      </c>
      <c r="R12" s="91">
        <f t="shared" si="0"/>
        <v>0</v>
      </c>
      <c r="S12" s="91">
        <f t="shared" si="0"/>
        <v>2.3634766365029805</v>
      </c>
      <c r="T12" s="91">
        <f t="shared" si="0"/>
        <v>8.1324858376874012</v>
      </c>
      <c r="U12" s="91">
        <f t="shared" si="0"/>
        <v>15.834381282545277</v>
      </c>
      <c r="V12" s="91">
        <f t="shared" si="0"/>
        <v>53.806090340136926</v>
      </c>
      <c r="W12" s="91">
        <f t="shared" si="0"/>
        <v>42.917188472852615</v>
      </c>
      <c r="X12" s="91">
        <f t="shared" si="0"/>
        <v>3.7789995459328463</v>
      </c>
      <c r="Y12" s="91">
        <f t="shared" si="0"/>
        <v>1.1227789777171713</v>
      </c>
      <c r="Z12" s="91">
        <f t="shared" si="0"/>
        <v>5.9871233436342921</v>
      </c>
    </row>
    <row r="13" spans="1:26" s="68" customFormat="1" ht="11.25" x14ac:dyDescent="0.2">
      <c r="A13" s="86" t="s">
        <v>9</v>
      </c>
      <c r="B13" s="87">
        <v>1333.8026</v>
      </c>
      <c r="C13" s="87">
        <v>824.28740000000005</v>
      </c>
      <c r="D13" s="87">
        <v>621.48699999999997</v>
      </c>
      <c r="E13" s="88">
        <v>0</v>
      </c>
      <c r="F13" s="88">
        <v>0</v>
      </c>
      <c r="G13" s="87">
        <v>32.115699999999997</v>
      </c>
      <c r="H13" s="87">
        <v>22.203299999999999</v>
      </c>
      <c r="I13" s="87">
        <v>148.48140000000001</v>
      </c>
      <c r="J13" s="87">
        <v>509.51519999999999</v>
      </c>
      <c r="K13" s="87">
        <v>419.21960000000001</v>
      </c>
      <c r="L13" s="87">
        <v>7.5347999999999997</v>
      </c>
      <c r="M13" s="87">
        <v>16.811</v>
      </c>
      <c r="N13" s="87">
        <v>65.949799999999996</v>
      </c>
      <c r="O13" s="91">
        <f t="shared" si="1"/>
        <v>61.799804558785546</v>
      </c>
      <c r="P13" s="91">
        <f t="shared" si="0"/>
        <v>46.595125845458689</v>
      </c>
      <c r="Q13" s="91">
        <f t="shared" si="0"/>
        <v>0</v>
      </c>
      <c r="R13" s="91">
        <f t="shared" si="0"/>
        <v>0</v>
      </c>
      <c r="S13" s="91">
        <f t="shared" si="0"/>
        <v>2.4078300642089014</v>
      </c>
      <c r="T13" s="91">
        <f t="shared" si="0"/>
        <v>1.6646616223420168</v>
      </c>
      <c r="U13" s="91">
        <f t="shared" si="0"/>
        <v>11.132187026775926</v>
      </c>
      <c r="V13" s="91">
        <f t="shared" si="0"/>
        <v>38.200195441214461</v>
      </c>
      <c r="W13" s="91">
        <f t="shared" si="0"/>
        <v>31.43040806788051</v>
      </c>
      <c r="X13" s="91">
        <f t="shared" si="0"/>
        <v>0.56491117951037129</v>
      </c>
      <c r="Y13" s="91">
        <f t="shared" si="0"/>
        <v>1.2603814087631857</v>
      </c>
      <c r="Z13" s="91">
        <f t="shared" si="0"/>
        <v>4.9444947850603977</v>
      </c>
    </row>
    <row r="14" spans="1:26" s="68" customFormat="1" ht="11.25" x14ac:dyDescent="0.2">
      <c r="A14" s="86" t="s">
        <v>10</v>
      </c>
      <c r="B14" s="87">
        <v>506.06319999999999</v>
      </c>
      <c r="C14" s="87">
        <v>378.8802</v>
      </c>
      <c r="D14" s="87">
        <v>299.22539999999998</v>
      </c>
      <c r="E14" s="88">
        <v>0</v>
      </c>
      <c r="F14" s="88">
        <v>0</v>
      </c>
      <c r="G14" s="87">
        <v>11.919700000000001</v>
      </c>
      <c r="H14" s="87">
        <v>13.3428</v>
      </c>
      <c r="I14" s="87">
        <v>54.392299999999999</v>
      </c>
      <c r="J14" s="87">
        <v>127.18300000000001</v>
      </c>
      <c r="K14" s="87">
        <v>86.474000000000004</v>
      </c>
      <c r="L14" s="87">
        <v>4.3451000000000004</v>
      </c>
      <c r="M14" s="87">
        <v>8.5414999999999992</v>
      </c>
      <c r="N14" s="87">
        <v>27.822399999999998</v>
      </c>
      <c r="O14" s="91">
        <f t="shared" si="1"/>
        <v>74.868158759617373</v>
      </c>
      <c r="P14" s="91">
        <f t="shared" si="0"/>
        <v>59.128069379476713</v>
      </c>
      <c r="Q14" s="91">
        <f t="shared" si="0"/>
        <v>0</v>
      </c>
      <c r="R14" s="91">
        <f t="shared" si="0"/>
        <v>0</v>
      </c>
      <c r="S14" s="91">
        <f t="shared" si="0"/>
        <v>2.3553777472853197</v>
      </c>
      <c r="T14" s="91">
        <f t="shared" si="0"/>
        <v>2.6365876831194206</v>
      </c>
      <c r="U14" s="91">
        <f t="shared" si="0"/>
        <v>10.748123949735922</v>
      </c>
      <c r="V14" s="91">
        <f t="shared" si="0"/>
        <v>25.131841240382624</v>
      </c>
      <c r="W14" s="91">
        <f t="shared" si="0"/>
        <v>17.087589060022541</v>
      </c>
      <c r="X14" s="91">
        <f t="shared" si="0"/>
        <v>0.85860817384073773</v>
      </c>
      <c r="Y14" s="91">
        <f t="shared" si="0"/>
        <v>1.6878326659595086</v>
      </c>
      <c r="Z14" s="91">
        <f t="shared" si="0"/>
        <v>5.497811340559835</v>
      </c>
    </row>
    <row r="15" spans="1:26" s="68" customFormat="1" ht="11.25" x14ac:dyDescent="0.2">
      <c r="A15" s="86" t="s">
        <v>11</v>
      </c>
      <c r="B15" s="87">
        <v>600.53319999999997</v>
      </c>
      <c r="C15" s="87">
        <v>138.3227</v>
      </c>
      <c r="D15" s="87">
        <v>28.722000000000001</v>
      </c>
      <c r="E15" s="88">
        <v>0</v>
      </c>
      <c r="F15" s="88">
        <v>0</v>
      </c>
      <c r="G15" s="87">
        <v>12.6829</v>
      </c>
      <c r="H15" s="87">
        <v>1.2418</v>
      </c>
      <c r="I15" s="87">
        <v>95.676000000000002</v>
      </c>
      <c r="J15" s="87">
        <v>462.21050000000002</v>
      </c>
      <c r="K15" s="87">
        <v>432.42860000000002</v>
      </c>
      <c r="L15" s="87">
        <v>2.3399000000000001</v>
      </c>
      <c r="M15" s="87">
        <v>3.3003999999999998</v>
      </c>
      <c r="N15" s="87">
        <v>24.1416</v>
      </c>
      <c r="O15" s="91">
        <f t="shared" si="1"/>
        <v>23.033314394607991</v>
      </c>
      <c r="P15" s="91">
        <f t="shared" si="0"/>
        <v>4.7827497297401713</v>
      </c>
      <c r="Q15" s="91">
        <f t="shared" si="0"/>
        <v>0</v>
      </c>
      <c r="R15" s="91">
        <f t="shared" si="0"/>
        <v>0</v>
      </c>
      <c r="S15" s="91">
        <f t="shared" si="0"/>
        <v>2.1119398561145331</v>
      </c>
      <c r="T15" s="91">
        <f t="shared" si="0"/>
        <v>0.20678290559123128</v>
      </c>
      <c r="U15" s="91">
        <f t="shared" si="0"/>
        <v>15.931841903162059</v>
      </c>
      <c r="V15" s="91">
        <f t="shared" si="0"/>
        <v>76.966685605392016</v>
      </c>
      <c r="W15" s="91">
        <f t="shared" si="0"/>
        <v>72.007442719236849</v>
      </c>
      <c r="X15" s="91">
        <f t="shared" si="0"/>
        <v>0.38963707585192625</v>
      </c>
      <c r="Y15" s="91">
        <f t="shared" si="0"/>
        <v>0.54957827477315158</v>
      </c>
      <c r="Z15" s="91">
        <f t="shared" si="0"/>
        <v>4.020027535530093</v>
      </c>
    </row>
    <row r="16" spans="1:26" s="68" customFormat="1" ht="11.25" x14ac:dyDescent="0.2">
      <c r="A16" s="86" t="s">
        <v>12</v>
      </c>
      <c r="B16" s="87">
        <v>1020.5409</v>
      </c>
      <c r="C16" s="87">
        <v>694.44380000000001</v>
      </c>
      <c r="D16" s="87">
        <v>473.4477</v>
      </c>
      <c r="E16" s="88">
        <v>0</v>
      </c>
      <c r="F16" s="88">
        <v>0</v>
      </c>
      <c r="G16" s="87">
        <v>32.2059</v>
      </c>
      <c r="H16" s="87">
        <v>7.1223999999999998</v>
      </c>
      <c r="I16" s="87">
        <v>181.6678</v>
      </c>
      <c r="J16" s="87">
        <v>326.09710000000001</v>
      </c>
      <c r="K16" s="87">
        <v>214.82749999999999</v>
      </c>
      <c r="L16" s="87">
        <v>22.1981</v>
      </c>
      <c r="M16" s="87">
        <v>17.976099999999999</v>
      </c>
      <c r="N16" s="87">
        <v>71.095399999999998</v>
      </c>
      <c r="O16" s="91">
        <f t="shared" si="1"/>
        <v>68.046640756877068</v>
      </c>
      <c r="P16" s="91">
        <f t="shared" si="0"/>
        <v>46.39183985668776</v>
      </c>
      <c r="Q16" s="91">
        <f t="shared" si="0"/>
        <v>0</v>
      </c>
      <c r="R16" s="91">
        <f t="shared" si="0"/>
        <v>0</v>
      </c>
      <c r="S16" s="91">
        <f t="shared" si="0"/>
        <v>3.1557676914271635</v>
      </c>
      <c r="T16" s="91">
        <f t="shared" si="0"/>
        <v>0.69790441519786228</v>
      </c>
      <c r="U16" s="91">
        <f t="shared" si="0"/>
        <v>17.801128793564274</v>
      </c>
      <c r="V16" s="91">
        <f t="shared" si="0"/>
        <v>31.953359243122936</v>
      </c>
      <c r="W16" s="91">
        <f t="shared" si="0"/>
        <v>21.050356727496172</v>
      </c>
      <c r="X16" s="91">
        <f t="shared" si="0"/>
        <v>2.1751308546281685</v>
      </c>
      <c r="Y16" s="91">
        <f t="shared" si="0"/>
        <v>1.7614286698357704</v>
      </c>
      <c r="Z16" s="91">
        <f t="shared" si="0"/>
        <v>6.9664429911628227</v>
      </c>
    </row>
    <row r="17" spans="1:26" s="68" customFormat="1" ht="11.25" x14ac:dyDescent="0.2">
      <c r="A17" s="86" t="s">
        <v>13</v>
      </c>
      <c r="B17" s="87">
        <v>462.22269999999997</v>
      </c>
      <c r="C17" s="87">
        <v>362.97390000000001</v>
      </c>
      <c r="D17" s="87">
        <v>269.17110000000002</v>
      </c>
      <c r="E17" s="88">
        <v>0</v>
      </c>
      <c r="F17" s="88">
        <v>0</v>
      </c>
      <c r="G17" s="87">
        <v>15.8652</v>
      </c>
      <c r="H17" s="87">
        <v>27.694099999999999</v>
      </c>
      <c r="I17" s="87">
        <v>50.243499999999997</v>
      </c>
      <c r="J17" s="87">
        <v>99.248799999999989</v>
      </c>
      <c r="K17" s="87">
        <v>35.429099999999998</v>
      </c>
      <c r="L17" s="87">
        <v>8.7908000000000008</v>
      </c>
      <c r="M17" s="87">
        <v>12.9915</v>
      </c>
      <c r="N17" s="87">
        <v>42.037399999999998</v>
      </c>
      <c r="O17" s="91">
        <f t="shared" si="1"/>
        <v>78.527926040845685</v>
      </c>
      <c r="P17" s="91">
        <f t="shared" si="0"/>
        <v>58.234072017665952</v>
      </c>
      <c r="Q17" s="91">
        <f t="shared" si="0"/>
        <v>0</v>
      </c>
      <c r="R17" s="91">
        <f t="shared" si="0"/>
        <v>0</v>
      </c>
      <c r="S17" s="91">
        <f t="shared" si="0"/>
        <v>3.4323714521160475</v>
      </c>
      <c r="T17" s="91">
        <f t="shared" si="0"/>
        <v>5.9915058260877281</v>
      </c>
      <c r="U17" s="91">
        <f t="shared" si="0"/>
        <v>10.869976744975961</v>
      </c>
      <c r="V17" s="91">
        <f t="shared" si="0"/>
        <v>21.472073959154319</v>
      </c>
      <c r="W17" s="91">
        <f t="shared" si="0"/>
        <v>7.6649415963344083</v>
      </c>
      <c r="X17" s="91">
        <f t="shared" si="0"/>
        <v>1.9018538033722707</v>
      </c>
      <c r="Y17" s="91">
        <f t="shared" si="0"/>
        <v>2.8106581524446983</v>
      </c>
      <c r="Z17" s="91">
        <f t="shared" si="0"/>
        <v>9.0946204070029442</v>
      </c>
    </row>
    <row r="18" spans="1:26" s="68" customFormat="1" ht="11.25" x14ac:dyDescent="0.2">
      <c r="A18" s="86" t="s">
        <v>14</v>
      </c>
      <c r="B18" s="87">
        <v>4045.1885000000002</v>
      </c>
      <c r="C18" s="87">
        <v>2568.9641999999999</v>
      </c>
      <c r="D18" s="87">
        <v>2162.8906999999999</v>
      </c>
      <c r="E18" s="88">
        <v>0</v>
      </c>
      <c r="F18" s="88">
        <v>0</v>
      </c>
      <c r="G18" s="87">
        <v>64.097800000000007</v>
      </c>
      <c r="H18" s="87">
        <v>27.9697</v>
      </c>
      <c r="I18" s="87">
        <v>314.00599999999997</v>
      </c>
      <c r="J18" s="87">
        <v>1476.2243000000001</v>
      </c>
      <c r="K18" s="87">
        <v>1106.982</v>
      </c>
      <c r="L18" s="87">
        <v>75.344899999999996</v>
      </c>
      <c r="M18" s="87">
        <v>53.445500000000003</v>
      </c>
      <c r="N18" s="87">
        <v>240.45189999999999</v>
      </c>
      <c r="O18" s="91">
        <f t="shared" si="1"/>
        <v>63.506662297690198</v>
      </c>
      <c r="P18" s="91">
        <f t="shared" si="0"/>
        <v>53.468230219679505</v>
      </c>
      <c r="Q18" s="91">
        <f t="shared" si="0"/>
        <v>0</v>
      </c>
      <c r="R18" s="91">
        <f t="shared" si="0"/>
        <v>0</v>
      </c>
      <c r="S18" s="91">
        <f t="shared" si="0"/>
        <v>1.5845442060363812</v>
      </c>
      <c r="T18" s="91">
        <f t="shared" si="0"/>
        <v>0.69143131401663971</v>
      </c>
      <c r="U18" s="91">
        <f t="shared" si="0"/>
        <v>7.7624565579576812</v>
      </c>
      <c r="V18" s="91">
        <f t="shared" si="0"/>
        <v>36.493337702309795</v>
      </c>
      <c r="W18" s="91">
        <f t="shared" si="0"/>
        <v>27.365399659373104</v>
      </c>
      <c r="X18" s="91">
        <f t="shared" si="0"/>
        <v>1.8625806930876023</v>
      </c>
      <c r="Y18" s="91">
        <f t="shared" si="0"/>
        <v>1.3212116073206477</v>
      </c>
      <c r="Z18" s="91">
        <f t="shared" si="0"/>
        <v>5.9441457425284376</v>
      </c>
    </row>
    <row r="19" spans="1:26" s="68" customFormat="1" ht="11.25" x14ac:dyDescent="0.2">
      <c r="A19" s="86" t="s">
        <v>15</v>
      </c>
      <c r="B19" s="87">
        <v>166.12139999999999</v>
      </c>
      <c r="C19" s="87">
        <v>141.96969999999999</v>
      </c>
      <c r="D19" s="87">
        <v>97.832599999999999</v>
      </c>
      <c r="E19" s="88">
        <v>0</v>
      </c>
      <c r="F19" s="88">
        <v>0</v>
      </c>
      <c r="G19" s="87">
        <v>4.1561000000000003</v>
      </c>
      <c r="H19" s="92">
        <v>18.9251</v>
      </c>
      <c r="I19" s="87">
        <v>21.055900000000001</v>
      </c>
      <c r="J19" s="87">
        <v>24.151699999999998</v>
      </c>
      <c r="K19" s="87">
        <v>4.2888999999999999</v>
      </c>
      <c r="L19" s="87">
        <v>0.85850000000000004</v>
      </c>
      <c r="M19" s="87">
        <v>2.7174</v>
      </c>
      <c r="N19" s="87">
        <v>16.286899999999999</v>
      </c>
      <c r="O19" s="91">
        <f t="shared" si="1"/>
        <v>85.461415567169553</v>
      </c>
      <c r="P19" s="91">
        <f t="shared" si="0"/>
        <v>58.892231825640771</v>
      </c>
      <c r="Q19" s="91">
        <f t="shared" si="0"/>
        <v>0</v>
      </c>
      <c r="R19" s="91">
        <f t="shared" si="0"/>
        <v>0</v>
      </c>
      <c r="S19" s="91">
        <f t="shared" si="0"/>
        <v>2.5018450362204994</v>
      </c>
      <c r="T19" s="91">
        <f t="shared" si="0"/>
        <v>11.392331150592279</v>
      </c>
      <c r="U19" s="91">
        <f t="shared" si="0"/>
        <v>12.675007554716011</v>
      </c>
      <c r="V19" s="91">
        <f t="shared" si="0"/>
        <v>14.538584432830447</v>
      </c>
      <c r="W19" s="91">
        <f t="shared" si="0"/>
        <v>2.5817865729520699</v>
      </c>
      <c r="X19" s="91">
        <f t="shared" si="0"/>
        <v>0.51679073256064545</v>
      </c>
      <c r="Y19" s="91">
        <f t="shared" si="0"/>
        <v>1.6357916559817098</v>
      </c>
      <c r="Z19" s="91">
        <f t="shared" si="0"/>
        <v>9.8042154713360219</v>
      </c>
    </row>
    <row r="20" spans="1:26" s="68" customFormat="1" ht="11.25" x14ac:dyDescent="0.2">
      <c r="A20" s="86" t="s">
        <v>16</v>
      </c>
      <c r="B20" s="87">
        <v>395.1551</v>
      </c>
      <c r="C20" s="87">
        <v>322.2165</v>
      </c>
      <c r="D20" s="87">
        <v>232.5</v>
      </c>
      <c r="E20" s="88">
        <v>0</v>
      </c>
      <c r="F20" s="88">
        <v>0</v>
      </c>
      <c r="G20" s="87">
        <v>11.922599999999999</v>
      </c>
      <c r="H20" s="89">
        <v>0</v>
      </c>
      <c r="I20" s="87">
        <v>77.793899999999994</v>
      </c>
      <c r="J20" s="87">
        <v>72.938599999999994</v>
      </c>
      <c r="K20" s="87">
        <v>38.821399999999997</v>
      </c>
      <c r="L20" s="87">
        <v>5.1387</v>
      </c>
      <c r="M20" s="87">
        <v>6.0091999999999999</v>
      </c>
      <c r="N20" s="87">
        <v>22.9693</v>
      </c>
      <c r="O20" s="91">
        <f t="shared" si="1"/>
        <v>81.541779417752664</v>
      </c>
      <c r="P20" s="91">
        <f t="shared" si="0"/>
        <v>58.837656403776641</v>
      </c>
      <c r="Q20" s="91">
        <f t="shared" si="0"/>
        <v>0</v>
      </c>
      <c r="R20" s="91">
        <f t="shared" si="0"/>
        <v>0</v>
      </c>
      <c r="S20" s="91">
        <f t="shared" si="0"/>
        <v>3.0171950203856661</v>
      </c>
      <c r="T20" s="91">
        <f t="shared" si="0"/>
        <v>0</v>
      </c>
      <c r="U20" s="91">
        <f t="shared" si="0"/>
        <v>19.686927993590363</v>
      </c>
      <c r="V20" s="91">
        <f t="shared" si="0"/>
        <v>18.458220582247321</v>
      </c>
      <c r="W20" s="91">
        <f t="shared" si="0"/>
        <v>9.824344921778815</v>
      </c>
      <c r="X20" s="91">
        <f t="shared" si="0"/>
        <v>1.3004260858584389</v>
      </c>
      <c r="Y20" s="91">
        <f t="shared" si="0"/>
        <v>1.5207193327379553</v>
      </c>
      <c r="Z20" s="91">
        <f t="shared" si="0"/>
        <v>5.8127302418721154</v>
      </c>
    </row>
    <row r="21" spans="1:26" s="68" customFormat="1" ht="11.25" x14ac:dyDescent="0.2">
      <c r="A21" s="86" t="s">
        <v>17</v>
      </c>
      <c r="B21" s="87">
        <v>1981.9547</v>
      </c>
      <c r="C21" s="87">
        <v>1191.9431999999999</v>
      </c>
      <c r="D21" s="87">
        <v>968.58699999999999</v>
      </c>
      <c r="E21" s="88">
        <v>0</v>
      </c>
      <c r="F21" s="88">
        <v>0</v>
      </c>
      <c r="G21" s="87">
        <v>33.8018</v>
      </c>
      <c r="H21" s="87">
        <v>11.8903</v>
      </c>
      <c r="I21" s="87">
        <v>177.66409999999999</v>
      </c>
      <c r="J21" s="87">
        <v>790.01150000000007</v>
      </c>
      <c r="K21" s="87">
        <v>656.12400000000002</v>
      </c>
      <c r="L21" s="87">
        <v>13.814</v>
      </c>
      <c r="M21" s="87">
        <v>28.0669</v>
      </c>
      <c r="N21" s="87">
        <v>92.006600000000006</v>
      </c>
      <c r="O21" s="91">
        <f t="shared" si="1"/>
        <v>60.139780187710642</v>
      </c>
      <c r="P21" s="91">
        <f t="shared" si="1"/>
        <v>48.870289517717033</v>
      </c>
      <c r="Q21" s="91">
        <f t="shared" si="1"/>
        <v>0</v>
      </c>
      <c r="R21" s="91">
        <f t="shared" si="1"/>
        <v>0</v>
      </c>
      <c r="S21" s="91">
        <f t="shared" si="1"/>
        <v>1.705477930449167</v>
      </c>
      <c r="T21" s="91">
        <f t="shared" si="1"/>
        <v>0.59992793982627346</v>
      </c>
      <c r="U21" s="91">
        <f t="shared" si="1"/>
        <v>8.9640847997181758</v>
      </c>
      <c r="V21" s="91">
        <f t="shared" si="1"/>
        <v>39.860219812289358</v>
      </c>
      <c r="W21" s="91">
        <f t="shared" si="1"/>
        <v>33.104893870682311</v>
      </c>
      <c r="X21" s="91">
        <f t="shared" si="1"/>
        <v>0.69698868495833943</v>
      </c>
      <c r="Y21" s="91">
        <f t="shared" si="1"/>
        <v>1.4161221747399173</v>
      </c>
      <c r="Z21" s="91">
        <f t="shared" si="1"/>
        <v>4.6422150819087848</v>
      </c>
    </row>
    <row r="22" spans="1:26" s="68" customFormat="1" ht="11.25" x14ac:dyDescent="0.2">
      <c r="A22" s="86" t="s">
        <v>18</v>
      </c>
      <c r="B22" s="87">
        <v>588.69889999999998</v>
      </c>
      <c r="C22" s="87">
        <v>444.34179999999998</v>
      </c>
      <c r="D22" s="87">
        <v>263.90530000000001</v>
      </c>
      <c r="E22" s="88">
        <v>0</v>
      </c>
      <c r="F22" s="88">
        <v>0</v>
      </c>
      <c r="G22" s="87">
        <v>10.571999999999999</v>
      </c>
      <c r="H22" s="92">
        <v>24.208600000000001</v>
      </c>
      <c r="I22" s="87">
        <v>145.6559</v>
      </c>
      <c r="J22" s="87">
        <v>144.3571</v>
      </c>
      <c r="K22" s="87">
        <v>68.556700000000006</v>
      </c>
      <c r="L22" s="87">
        <v>20.444199999999999</v>
      </c>
      <c r="M22" s="87">
        <v>9.7703000000000007</v>
      </c>
      <c r="N22" s="87">
        <v>45.585900000000002</v>
      </c>
      <c r="O22" s="91">
        <f t="shared" si="1"/>
        <v>75.478619035979179</v>
      </c>
      <c r="P22" s="91">
        <f t="shared" si="1"/>
        <v>44.828570258921843</v>
      </c>
      <c r="Q22" s="91">
        <f t="shared" si="1"/>
        <v>0</v>
      </c>
      <c r="R22" s="91">
        <f t="shared" si="1"/>
        <v>0</v>
      </c>
      <c r="S22" s="91">
        <f t="shared" si="1"/>
        <v>1.7958246567133047</v>
      </c>
      <c r="T22" s="91">
        <f t="shared" si="1"/>
        <v>4.1122210352354998</v>
      </c>
      <c r="U22" s="91">
        <f t="shared" si="1"/>
        <v>24.742003085108536</v>
      </c>
      <c r="V22" s="91">
        <f t="shared" si="1"/>
        <v>24.521380964020828</v>
      </c>
      <c r="W22" s="91">
        <f t="shared" si="1"/>
        <v>11.645460862930101</v>
      </c>
      <c r="X22" s="91">
        <f t="shared" si="1"/>
        <v>3.4727770002627825</v>
      </c>
      <c r="Y22" s="91">
        <f t="shared" si="1"/>
        <v>1.65964298557378</v>
      </c>
      <c r="Z22" s="91">
        <f t="shared" si="1"/>
        <v>7.7435001152541645</v>
      </c>
    </row>
    <row r="23" spans="1:26" s="68" customFormat="1" ht="11.25" x14ac:dyDescent="0.2">
      <c r="A23" s="86" t="s">
        <v>19</v>
      </c>
      <c r="B23" s="87">
        <v>286.0446</v>
      </c>
      <c r="C23" s="87">
        <v>223.67150000000001</v>
      </c>
      <c r="D23" s="87">
        <v>163.48070000000001</v>
      </c>
      <c r="E23" s="88">
        <v>0</v>
      </c>
      <c r="F23" s="88">
        <v>0</v>
      </c>
      <c r="G23" s="87">
        <v>13.6252</v>
      </c>
      <c r="H23" s="87">
        <v>14.5352</v>
      </c>
      <c r="I23" s="87">
        <v>32.0304</v>
      </c>
      <c r="J23" s="87">
        <v>62.373099999999994</v>
      </c>
      <c r="K23" s="87">
        <v>24.290700000000001</v>
      </c>
      <c r="L23" s="87">
        <v>11.6708</v>
      </c>
      <c r="M23" s="87">
        <v>8.7195</v>
      </c>
      <c r="N23" s="87">
        <v>17.6921</v>
      </c>
      <c r="O23" s="91">
        <f t="shared" si="1"/>
        <v>78.194624194968199</v>
      </c>
      <c r="P23" s="91">
        <f t="shared" si="1"/>
        <v>57.152171374673742</v>
      </c>
      <c r="Q23" s="91">
        <f t="shared" si="1"/>
        <v>0</v>
      </c>
      <c r="R23" s="91">
        <f t="shared" si="1"/>
        <v>0</v>
      </c>
      <c r="S23" s="91">
        <f t="shared" si="1"/>
        <v>4.763313133686145</v>
      </c>
      <c r="T23" s="91">
        <f t="shared" si="1"/>
        <v>5.0814453410412224</v>
      </c>
      <c r="U23" s="91">
        <f t="shared" si="1"/>
        <v>11.19769434556709</v>
      </c>
      <c r="V23" s="91">
        <f t="shared" si="1"/>
        <v>21.805375805031801</v>
      </c>
      <c r="W23" s="91">
        <f t="shared" si="1"/>
        <v>8.4919274826373243</v>
      </c>
      <c r="X23" s="91">
        <f t="shared" si="1"/>
        <v>4.0800630391204722</v>
      </c>
      <c r="Y23" s="91">
        <f t="shared" si="1"/>
        <v>3.0483008593764747</v>
      </c>
      <c r="Z23" s="91">
        <f t="shared" si="1"/>
        <v>6.185084423897532</v>
      </c>
    </row>
    <row r="24" spans="1:26" s="68" customFormat="1" ht="11.25" x14ac:dyDescent="0.2">
      <c r="A24" s="86" t="s">
        <v>20</v>
      </c>
      <c r="B24" s="87">
        <v>2308.6886</v>
      </c>
      <c r="C24" s="87">
        <v>1736.9154000000001</v>
      </c>
      <c r="D24" s="87">
        <v>1523.2976000000001</v>
      </c>
      <c r="E24" s="88">
        <v>0</v>
      </c>
      <c r="F24" s="88">
        <v>0</v>
      </c>
      <c r="G24" s="87">
        <v>33.342399999999998</v>
      </c>
      <c r="H24" s="87">
        <v>20.757100000000001</v>
      </c>
      <c r="I24" s="87">
        <v>159.51830000000001</v>
      </c>
      <c r="J24" s="87">
        <v>571.77319999999997</v>
      </c>
      <c r="K24" s="87">
        <v>441.60599999999999</v>
      </c>
      <c r="L24" s="87">
        <v>14.5412</v>
      </c>
      <c r="M24" s="87">
        <v>33.561</v>
      </c>
      <c r="N24" s="87">
        <v>82.064999999999998</v>
      </c>
      <c r="O24" s="91">
        <f t="shared" si="1"/>
        <v>75.233853539191045</v>
      </c>
      <c r="P24" s="91">
        <f t="shared" si="1"/>
        <v>65.981076876283794</v>
      </c>
      <c r="Q24" s="91">
        <f t="shared" si="1"/>
        <v>0</v>
      </c>
      <c r="R24" s="91">
        <f t="shared" si="1"/>
        <v>0</v>
      </c>
      <c r="S24" s="91">
        <f t="shared" si="1"/>
        <v>1.4442138277115415</v>
      </c>
      <c r="T24" s="91">
        <f t="shared" si="1"/>
        <v>0.89908617385644829</v>
      </c>
      <c r="U24" s="91">
        <f t="shared" si="1"/>
        <v>6.909476661339256</v>
      </c>
      <c r="V24" s="91">
        <f t="shared" si="1"/>
        <v>24.766146460808962</v>
      </c>
      <c r="W24" s="91">
        <f t="shared" si="1"/>
        <v>19.128001931486128</v>
      </c>
      <c r="X24" s="91">
        <f t="shared" si="1"/>
        <v>0.62984674503092364</v>
      </c>
      <c r="Y24" s="91">
        <f t="shared" si="1"/>
        <v>1.4536824065402325</v>
      </c>
      <c r="Z24" s="91">
        <f t="shared" si="1"/>
        <v>3.5546153777516811</v>
      </c>
    </row>
    <row r="25" spans="1:26" s="68" customFormat="1" ht="11.25" x14ac:dyDescent="0.2">
      <c r="A25" s="86" t="s">
        <v>21</v>
      </c>
      <c r="B25" s="87">
        <v>1204.2956999999999</v>
      </c>
      <c r="C25" s="87">
        <v>722.16930000000002</v>
      </c>
      <c r="D25" s="87">
        <v>496.78399999999999</v>
      </c>
      <c r="E25" s="88">
        <v>0</v>
      </c>
      <c r="F25" s="88">
        <v>0</v>
      </c>
      <c r="G25" s="87">
        <v>29.916</v>
      </c>
      <c r="H25" s="87">
        <v>15.786199999999999</v>
      </c>
      <c r="I25" s="87">
        <v>179.6831</v>
      </c>
      <c r="J25" s="87">
        <v>482.12639999999999</v>
      </c>
      <c r="K25" s="87">
        <v>311.37509999999997</v>
      </c>
      <c r="L25" s="87">
        <v>12.618600000000001</v>
      </c>
      <c r="M25" s="87">
        <v>17.7468</v>
      </c>
      <c r="N25" s="87">
        <v>140.38589999999999</v>
      </c>
      <c r="O25" s="91">
        <f t="shared" si="1"/>
        <v>59.966111313027191</v>
      </c>
      <c r="P25" s="91">
        <f t="shared" si="1"/>
        <v>41.25099840512592</v>
      </c>
      <c r="Q25" s="91">
        <f t="shared" si="1"/>
        <v>0</v>
      </c>
      <c r="R25" s="91">
        <f t="shared" si="1"/>
        <v>0</v>
      </c>
      <c r="S25" s="91">
        <f t="shared" si="1"/>
        <v>2.4841075161191726</v>
      </c>
      <c r="T25" s="91">
        <f t="shared" si="1"/>
        <v>1.3108242435807087</v>
      </c>
      <c r="U25" s="91">
        <f t="shared" si="1"/>
        <v>14.920181148201394</v>
      </c>
      <c r="V25" s="91">
        <f t="shared" si="1"/>
        <v>40.033888686972816</v>
      </c>
      <c r="W25" s="91">
        <f t="shared" si="1"/>
        <v>25.855369241956105</v>
      </c>
      <c r="X25" s="91">
        <f t="shared" si="1"/>
        <v>1.0477991410249161</v>
      </c>
      <c r="Y25" s="91">
        <f t="shared" si="1"/>
        <v>1.4736247916520835</v>
      </c>
      <c r="Z25" s="91">
        <f t="shared" si="1"/>
        <v>11.657095512339701</v>
      </c>
    </row>
    <row r="26" spans="1:26" s="68" customFormat="1" ht="11.25" x14ac:dyDescent="0.2">
      <c r="A26" s="86" t="s">
        <v>22</v>
      </c>
      <c r="B26" s="87">
        <v>3331.4771999999998</v>
      </c>
      <c r="C26" s="87">
        <v>2514.0662000000002</v>
      </c>
      <c r="D26" s="87">
        <v>2002.1818000000001</v>
      </c>
      <c r="E26" s="88">
        <v>0</v>
      </c>
      <c r="F26" s="88">
        <v>0</v>
      </c>
      <c r="G26" s="87">
        <v>109.85509999999999</v>
      </c>
      <c r="H26" s="87">
        <v>107.3993</v>
      </c>
      <c r="I26" s="87">
        <v>294.63</v>
      </c>
      <c r="J26" s="87">
        <v>817.41100000000006</v>
      </c>
      <c r="K26" s="87">
        <v>263.46469999999999</v>
      </c>
      <c r="L26" s="87">
        <v>48.125700000000002</v>
      </c>
      <c r="M26" s="87">
        <v>106.1755</v>
      </c>
      <c r="N26" s="87">
        <v>399.64510000000001</v>
      </c>
      <c r="O26" s="91">
        <f t="shared" si="1"/>
        <v>75.464007377868299</v>
      </c>
      <c r="P26" s="91">
        <f t="shared" si="1"/>
        <v>60.09891948232454</v>
      </c>
      <c r="Q26" s="91">
        <f t="shared" si="1"/>
        <v>0</v>
      </c>
      <c r="R26" s="91">
        <f t="shared" si="1"/>
        <v>0</v>
      </c>
      <c r="S26" s="91">
        <f t="shared" si="1"/>
        <v>3.297489173871579</v>
      </c>
      <c r="T26" s="91">
        <f t="shared" si="1"/>
        <v>3.2237741263845363</v>
      </c>
      <c r="U26" s="91">
        <f t="shared" si="1"/>
        <v>8.8438245952876393</v>
      </c>
      <c r="V26" s="91">
        <f t="shared" si="1"/>
        <v>24.535992622131712</v>
      </c>
      <c r="W26" s="91">
        <f t="shared" si="1"/>
        <v>7.9083446826530883</v>
      </c>
      <c r="X26" s="91">
        <f t="shared" si="1"/>
        <v>1.4445753973642683</v>
      </c>
      <c r="Y26" s="91">
        <f t="shared" si="1"/>
        <v>3.1870396711704947</v>
      </c>
      <c r="Z26" s="91">
        <f t="shared" si="1"/>
        <v>11.996032870943857</v>
      </c>
    </row>
    <row r="27" spans="1:26" s="68" customFormat="1" ht="11.25" x14ac:dyDescent="0.2">
      <c r="A27" s="86" t="s">
        <v>23</v>
      </c>
      <c r="B27" s="87">
        <v>341.46109999999999</v>
      </c>
      <c r="C27" s="87">
        <v>305.3</v>
      </c>
      <c r="D27" s="87">
        <v>221.9331</v>
      </c>
      <c r="E27" s="88">
        <v>0</v>
      </c>
      <c r="F27" s="88">
        <v>0</v>
      </c>
      <c r="G27" s="87">
        <v>13.132</v>
      </c>
      <c r="H27" s="87">
        <v>4.8060999999999998</v>
      </c>
      <c r="I27" s="87">
        <v>65.428799999999995</v>
      </c>
      <c r="J27" s="87">
        <v>36.161100000000005</v>
      </c>
      <c r="K27" s="87">
        <v>5.2991000000000001</v>
      </c>
      <c r="L27" s="87">
        <v>7.9246999999999996</v>
      </c>
      <c r="M27" s="87">
        <v>7.0208000000000004</v>
      </c>
      <c r="N27" s="87">
        <v>15.916499999999999</v>
      </c>
      <c r="O27" s="91">
        <f t="shared" si="1"/>
        <v>89.409891785623614</v>
      </c>
      <c r="P27" s="91">
        <f t="shared" si="1"/>
        <v>64.995134145587883</v>
      </c>
      <c r="Q27" s="91">
        <f t="shared" si="1"/>
        <v>0</v>
      </c>
      <c r="R27" s="91">
        <f t="shared" si="1"/>
        <v>0</v>
      </c>
      <c r="S27" s="91">
        <f t="shared" si="1"/>
        <v>3.8458260692067121</v>
      </c>
      <c r="T27" s="91">
        <f t="shared" si="1"/>
        <v>1.4075102551945156</v>
      </c>
      <c r="U27" s="91">
        <f t="shared" si="1"/>
        <v>19.161421315634488</v>
      </c>
      <c r="V27" s="91">
        <f t="shared" si="1"/>
        <v>10.590108214376398</v>
      </c>
      <c r="W27" s="91">
        <f t="shared" si="1"/>
        <v>1.5518898053101804</v>
      </c>
      <c r="X27" s="91">
        <f t="shared" si="1"/>
        <v>2.3208207318491039</v>
      </c>
      <c r="Y27" s="91">
        <f t="shared" si="1"/>
        <v>2.0561053660285169</v>
      </c>
      <c r="Z27" s="91">
        <f t="shared" si="1"/>
        <v>4.6612923111885953</v>
      </c>
    </row>
    <row r="28" spans="1:26" s="68" customFormat="1" ht="11.25" x14ac:dyDescent="0.2">
      <c r="A28" s="86" t="s">
        <v>24</v>
      </c>
      <c r="B28" s="87">
        <v>267.13529999999997</v>
      </c>
      <c r="C28" s="87">
        <v>189.75309999999999</v>
      </c>
      <c r="D28" s="87">
        <v>120.1133</v>
      </c>
      <c r="E28" s="88">
        <v>0</v>
      </c>
      <c r="F28" s="88">
        <v>0</v>
      </c>
      <c r="G28" s="87">
        <v>7.4024999999999999</v>
      </c>
      <c r="H28" s="87">
        <v>0.28060000000000002</v>
      </c>
      <c r="I28" s="87">
        <v>61.956699999999998</v>
      </c>
      <c r="J28" s="87">
        <v>77.382199999999997</v>
      </c>
      <c r="K28" s="87">
        <v>44.197800000000001</v>
      </c>
      <c r="L28" s="87">
        <v>12.2765</v>
      </c>
      <c r="M28" s="87">
        <v>3.5851999999999999</v>
      </c>
      <c r="N28" s="87">
        <v>17.322700000000001</v>
      </c>
      <c r="O28" s="91">
        <f t="shared" si="1"/>
        <v>71.032581616881046</v>
      </c>
      <c r="P28" s="91">
        <f t="shared" si="1"/>
        <v>44.963469822221178</v>
      </c>
      <c r="Q28" s="91">
        <f t="shared" si="1"/>
        <v>0</v>
      </c>
      <c r="R28" s="91">
        <f t="shared" si="1"/>
        <v>0</v>
      </c>
      <c r="S28" s="91">
        <f t="shared" si="1"/>
        <v>2.7710676949096582</v>
      </c>
      <c r="T28" s="91">
        <f t="shared" si="1"/>
        <v>0.10504040461893283</v>
      </c>
      <c r="U28" s="91">
        <f t="shared" si="1"/>
        <v>23.193003695131271</v>
      </c>
      <c r="V28" s="91">
        <f t="shared" si="1"/>
        <v>28.967418383118972</v>
      </c>
      <c r="W28" s="91">
        <f t="shared" si="1"/>
        <v>16.545099056545506</v>
      </c>
      <c r="X28" s="91">
        <f t="shared" si="1"/>
        <v>4.5956112876134307</v>
      </c>
      <c r="Y28" s="91">
        <f t="shared" si="1"/>
        <v>1.342091442052024</v>
      </c>
      <c r="Z28" s="91">
        <f t="shared" si="1"/>
        <v>6.4846165969080101</v>
      </c>
    </row>
    <row r="29" spans="1:26" s="68" customFormat="1" ht="11.25" x14ac:dyDescent="0.2">
      <c r="A29" s="86" t="s">
        <v>25</v>
      </c>
      <c r="B29" s="87">
        <v>1101.8855000000001</v>
      </c>
      <c r="C29" s="87">
        <v>418.81729999999999</v>
      </c>
      <c r="D29" s="87">
        <v>302.38150000000002</v>
      </c>
      <c r="E29" s="88">
        <v>0</v>
      </c>
      <c r="F29" s="88">
        <v>0</v>
      </c>
      <c r="G29" s="87">
        <v>12.422499999999999</v>
      </c>
      <c r="H29" s="88">
        <v>0</v>
      </c>
      <c r="I29" s="87">
        <v>104.0133</v>
      </c>
      <c r="J29" s="87">
        <v>683.06820000000005</v>
      </c>
      <c r="K29" s="87">
        <v>602.5521</v>
      </c>
      <c r="L29" s="87">
        <v>15.555999999999999</v>
      </c>
      <c r="M29" s="87">
        <v>9.3183000000000007</v>
      </c>
      <c r="N29" s="87">
        <v>55.641800000000003</v>
      </c>
      <c r="O29" s="91">
        <f t="shared" si="1"/>
        <v>38.009148863470834</v>
      </c>
      <c r="P29" s="91">
        <f t="shared" si="1"/>
        <v>27.442188866266047</v>
      </c>
      <c r="Q29" s="91">
        <f t="shared" si="1"/>
        <v>0</v>
      </c>
      <c r="R29" s="91">
        <f t="shared" si="1"/>
        <v>0</v>
      </c>
      <c r="S29" s="91">
        <f t="shared" si="1"/>
        <v>1.1273857401699177</v>
      </c>
      <c r="T29" s="91">
        <f t="shared" si="1"/>
        <v>0</v>
      </c>
      <c r="U29" s="91">
        <f t="shared" si="1"/>
        <v>9.4395742570348737</v>
      </c>
      <c r="V29" s="91">
        <f t="shared" si="1"/>
        <v>61.990851136529159</v>
      </c>
      <c r="W29" s="91">
        <f t="shared" si="1"/>
        <v>54.683730750608838</v>
      </c>
      <c r="X29" s="91">
        <f t="shared" si="1"/>
        <v>1.4117619298919895</v>
      </c>
      <c r="Y29" s="91">
        <f t="shared" si="1"/>
        <v>0.84566862890926509</v>
      </c>
      <c r="Z29" s="91">
        <f t="shared" si="1"/>
        <v>5.0496898271190611</v>
      </c>
    </row>
    <row r="30" spans="1:26" s="68" customFormat="1" ht="11.25" x14ac:dyDescent="0.2">
      <c r="A30" s="86" t="s">
        <v>26</v>
      </c>
      <c r="B30" s="87">
        <v>351.06</v>
      </c>
      <c r="C30" s="87">
        <v>188.9614</v>
      </c>
      <c r="D30" s="87">
        <v>143.42859999999999</v>
      </c>
      <c r="E30" s="88">
        <v>0</v>
      </c>
      <c r="F30" s="88">
        <v>0</v>
      </c>
      <c r="G30" s="87">
        <v>4.9553000000000003</v>
      </c>
      <c r="H30" s="87">
        <v>2.5590999999999999</v>
      </c>
      <c r="I30" s="87">
        <v>38.0184</v>
      </c>
      <c r="J30" s="87">
        <v>162.0986</v>
      </c>
      <c r="K30" s="87">
        <v>143.95590000000001</v>
      </c>
      <c r="L30" s="87">
        <v>0.95299999999999996</v>
      </c>
      <c r="M30" s="87">
        <v>3.5682999999999998</v>
      </c>
      <c r="N30" s="87">
        <v>13.6214</v>
      </c>
      <c r="O30" s="91">
        <f t="shared" si="1"/>
        <v>53.825955677092232</v>
      </c>
      <c r="P30" s="91">
        <f t="shared" si="1"/>
        <v>40.855865094285875</v>
      </c>
      <c r="Q30" s="91">
        <f t="shared" si="1"/>
        <v>0</v>
      </c>
      <c r="R30" s="91">
        <f t="shared" si="1"/>
        <v>0</v>
      </c>
      <c r="S30" s="91">
        <f t="shared" si="1"/>
        <v>1.4115250954252834</v>
      </c>
      <c r="T30" s="91">
        <f t="shared" si="1"/>
        <v>0.72896370990713832</v>
      </c>
      <c r="U30" s="91">
        <f t="shared" si="1"/>
        <v>10.829601777473936</v>
      </c>
      <c r="V30" s="91">
        <f t="shared" si="1"/>
        <v>46.174044322907761</v>
      </c>
      <c r="W30" s="91">
        <f t="shared" si="1"/>
        <v>41.006067338916431</v>
      </c>
      <c r="X30" s="91">
        <f t="shared" si="1"/>
        <v>0.27146356748134221</v>
      </c>
      <c r="Y30" s="91">
        <f t="shared" si="1"/>
        <v>1.0164359368768872</v>
      </c>
      <c r="Z30" s="91">
        <f t="shared" si="1"/>
        <v>3.880077479633111</v>
      </c>
    </row>
    <row r="31" spans="1:26" s="68" customFormat="1" ht="11.25" x14ac:dyDescent="0.2">
      <c r="A31" s="86" t="s">
        <v>27</v>
      </c>
      <c r="B31" s="87">
        <v>527.87609999999995</v>
      </c>
      <c r="C31" s="87">
        <v>296.77170000000001</v>
      </c>
      <c r="D31" s="87">
        <v>129.63220000000001</v>
      </c>
      <c r="E31" s="88">
        <v>0</v>
      </c>
      <c r="F31" s="88">
        <v>0</v>
      </c>
      <c r="G31" s="87">
        <v>11.894600000000001</v>
      </c>
      <c r="H31" s="87">
        <v>5.3074000000000003</v>
      </c>
      <c r="I31" s="87">
        <v>149.9375</v>
      </c>
      <c r="J31" s="87">
        <v>231.1044</v>
      </c>
      <c r="K31" s="87">
        <v>192.12219999999999</v>
      </c>
      <c r="L31" s="87">
        <v>4.1227999999999998</v>
      </c>
      <c r="M31" s="87">
        <v>7.0631000000000004</v>
      </c>
      <c r="N31" s="87">
        <v>27.796299999999999</v>
      </c>
      <c r="O31" s="91">
        <f t="shared" si="1"/>
        <v>56.219953886906424</v>
      </c>
      <c r="P31" s="91">
        <f t="shared" si="1"/>
        <v>24.557315627663389</v>
      </c>
      <c r="Q31" s="91">
        <f t="shared" si="1"/>
        <v>0</v>
      </c>
      <c r="R31" s="91">
        <f t="shared" si="1"/>
        <v>0</v>
      </c>
      <c r="S31" s="91">
        <f t="shared" si="1"/>
        <v>2.2532939074150167</v>
      </c>
      <c r="T31" s="91">
        <f t="shared" si="1"/>
        <v>1.0054253261324013</v>
      </c>
      <c r="U31" s="91">
        <f t="shared" si="1"/>
        <v>28.403919025695618</v>
      </c>
      <c r="V31" s="91">
        <f t="shared" si="1"/>
        <v>43.78004611309359</v>
      </c>
      <c r="W31" s="91">
        <f t="shared" si="1"/>
        <v>36.39532079592162</v>
      </c>
      <c r="X31" s="91">
        <f t="shared" si="1"/>
        <v>0.78101660598007761</v>
      </c>
      <c r="Y31" s="91">
        <f t="shared" si="1"/>
        <v>1.338022312432785</v>
      </c>
      <c r="Z31" s="91">
        <f t="shared" si="1"/>
        <v>5.2656863987591027</v>
      </c>
    </row>
    <row r="32" spans="1:26" s="68" customFormat="1" ht="11.25" x14ac:dyDescent="0.2">
      <c r="A32" s="86" t="s">
        <v>28</v>
      </c>
      <c r="B32" s="87">
        <v>381.16079999999999</v>
      </c>
      <c r="C32" s="87">
        <v>321.85149999999999</v>
      </c>
      <c r="D32" s="87">
        <v>222.32810000000001</v>
      </c>
      <c r="E32" s="88">
        <v>0</v>
      </c>
      <c r="F32" s="88">
        <v>0</v>
      </c>
      <c r="G32" s="87">
        <v>6.9028</v>
      </c>
      <c r="H32" s="87">
        <v>5.1703999999999999</v>
      </c>
      <c r="I32" s="87">
        <v>87.450199999999995</v>
      </c>
      <c r="J32" s="87">
        <v>59.3093</v>
      </c>
      <c r="K32" s="87">
        <v>12.4588</v>
      </c>
      <c r="L32" s="87">
        <v>7.1384999999999996</v>
      </c>
      <c r="M32" s="87">
        <v>7.8879000000000001</v>
      </c>
      <c r="N32" s="87">
        <v>31.824100000000001</v>
      </c>
      <c r="O32" s="91">
        <f t="shared" si="1"/>
        <v>84.439821723535047</v>
      </c>
      <c r="P32" s="91">
        <f t="shared" si="1"/>
        <v>58.329214336836323</v>
      </c>
      <c r="Q32" s="91">
        <f t="shared" si="1"/>
        <v>0</v>
      </c>
      <c r="R32" s="91">
        <f t="shared" si="1"/>
        <v>0</v>
      </c>
      <c r="S32" s="91">
        <f t="shared" si="1"/>
        <v>1.810994205070406</v>
      </c>
      <c r="T32" s="91">
        <f t="shared" si="1"/>
        <v>1.3564878654887911</v>
      </c>
      <c r="U32" s="91">
        <f t="shared" si="1"/>
        <v>22.94312531613954</v>
      </c>
      <c r="V32" s="91">
        <f t="shared" si="1"/>
        <v>15.560178276464947</v>
      </c>
      <c r="W32" s="91">
        <f t="shared" si="1"/>
        <v>3.2686467233776404</v>
      </c>
      <c r="X32" s="91">
        <f t="shared" si="1"/>
        <v>1.8728316238186087</v>
      </c>
      <c r="Y32" s="91">
        <f t="shared" si="1"/>
        <v>2.0694415585233319</v>
      </c>
      <c r="Z32" s="91">
        <f t="shared" si="1"/>
        <v>8.3492583707453658</v>
      </c>
    </row>
    <row r="33" spans="1:26" s="68" customFormat="1" ht="11.25" x14ac:dyDescent="0.2">
      <c r="A33" s="86" t="s">
        <v>29</v>
      </c>
      <c r="B33" s="87">
        <v>319.04820000000001</v>
      </c>
      <c r="C33" s="87">
        <v>294.03500000000003</v>
      </c>
      <c r="D33" s="87">
        <v>269.66520000000003</v>
      </c>
      <c r="E33" s="88">
        <v>0</v>
      </c>
      <c r="F33" s="88">
        <v>0</v>
      </c>
      <c r="G33" s="87">
        <v>7.5031999999999996</v>
      </c>
      <c r="H33" s="92">
        <v>1.3447</v>
      </c>
      <c r="I33" s="87">
        <v>15.5219</v>
      </c>
      <c r="J33" s="87">
        <v>25.013200000000001</v>
      </c>
      <c r="K33" s="87">
        <v>3.3315000000000001</v>
      </c>
      <c r="L33" s="87">
        <v>0.57720000000000005</v>
      </c>
      <c r="M33" s="87">
        <v>5.8159000000000001</v>
      </c>
      <c r="N33" s="87">
        <v>15.288600000000001</v>
      </c>
      <c r="O33" s="91">
        <f t="shared" si="1"/>
        <v>92.160056066763588</v>
      </c>
      <c r="P33" s="91">
        <f t="shared" si="1"/>
        <v>84.521774452888323</v>
      </c>
      <c r="Q33" s="91">
        <f t="shared" si="1"/>
        <v>0</v>
      </c>
      <c r="R33" s="91">
        <f t="shared" si="1"/>
        <v>0</v>
      </c>
      <c r="S33" s="91">
        <f t="shared" si="1"/>
        <v>2.3517449714494552</v>
      </c>
      <c r="T33" s="91">
        <f t="shared" si="1"/>
        <v>0.42147236687121259</v>
      </c>
      <c r="U33" s="91">
        <f t="shared" si="1"/>
        <v>4.8650642755546025</v>
      </c>
      <c r="V33" s="91">
        <f t="shared" si="1"/>
        <v>7.8399439332364205</v>
      </c>
      <c r="W33" s="91">
        <f t="shared" si="1"/>
        <v>1.0441995911589534</v>
      </c>
      <c r="X33" s="91">
        <f t="shared" si="1"/>
        <v>0.18091310341196096</v>
      </c>
      <c r="Y33" s="91">
        <f t="shared" si="1"/>
        <v>1.8228907105572136</v>
      </c>
      <c r="Z33" s="91">
        <f t="shared" si="1"/>
        <v>4.7919405281082916</v>
      </c>
    </row>
    <row r="34" spans="1:26" s="68" customFormat="1" ht="11.25" x14ac:dyDescent="0.2">
      <c r="A34" s="86" t="s">
        <v>30</v>
      </c>
      <c r="B34" s="87">
        <v>490.78829999999999</v>
      </c>
      <c r="C34" s="87">
        <v>430.89699999999999</v>
      </c>
      <c r="D34" s="87">
        <v>338.86439999999999</v>
      </c>
      <c r="E34" s="88">
        <v>0</v>
      </c>
      <c r="F34" s="88">
        <v>0</v>
      </c>
      <c r="G34" s="87">
        <v>7.7576999999999998</v>
      </c>
      <c r="H34" s="87">
        <v>2.5937000000000001</v>
      </c>
      <c r="I34" s="87">
        <v>81.681200000000004</v>
      </c>
      <c r="J34" s="87">
        <v>59.891300000000001</v>
      </c>
      <c r="K34" s="87">
        <v>16.731400000000001</v>
      </c>
      <c r="L34" s="87">
        <v>13.3795</v>
      </c>
      <c r="M34" s="87">
        <v>7.7525000000000004</v>
      </c>
      <c r="N34" s="87">
        <v>22.027899999999999</v>
      </c>
      <c r="O34" s="91">
        <f t="shared" si="1"/>
        <v>87.796917734183964</v>
      </c>
      <c r="P34" s="91">
        <f t="shared" si="1"/>
        <v>69.044922220028468</v>
      </c>
      <c r="Q34" s="91">
        <f t="shared" si="1"/>
        <v>0</v>
      </c>
      <c r="R34" s="91">
        <f t="shared" si="1"/>
        <v>0</v>
      </c>
      <c r="S34" s="91">
        <f t="shared" si="1"/>
        <v>1.5806611526802901</v>
      </c>
      <c r="T34" s="91">
        <f t="shared" si="1"/>
        <v>0.52847633083347745</v>
      </c>
      <c r="U34" s="91">
        <f t="shared" si="1"/>
        <v>16.642858030641726</v>
      </c>
      <c r="V34" s="91">
        <f t="shared" si="1"/>
        <v>12.203082265816036</v>
      </c>
      <c r="W34" s="91">
        <f t="shared" si="1"/>
        <v>3.4090869729372115</v>
      </c>
      <c r="X34" s="91">
        <f t="shared" si="1"/>
        <v>2.7261244817775814</v>
      </c>
      <c r="Y34" s="91">
        <f t="shared" si="1"/>
        <v>1.5796016327202584</v>
      </c>
      <c r="Z34" s="91">
        <f t="shared" si="1"/>
        <v>4.4882691783809836</v>
      </c>
    </row>
    <row r="35" spans="1:26" s="68" customFormat="1" ht="11.25" x14ac:dyDescent="0.2">
      <c r="A35" s="86" t="s">
        <v>31</v>
      </c>
      <c r="B35" s="87">
        <v>191.79839999999999</v>
      </c>
      <c r="C35" s="87">
        <v>160.33099999999999</v>
      </c>
      <c r="D35" s="87">
        <v>147.91560000000001</v>
      </c>
      <c r="E35" s="88">
        <v>0</v>
      </c>
      <c r="F35" s="88">
        <v>0</v>
      </c>
      <c r="G35" s="87">
        <v>3.3098000000000001</v>
      </c>
      <c r="H35" s="92">
        <v>0.42809999999999998</v>
      </c>
      <c r="I35" s="87">
        <v>8.6775000000000002</v>
      </c>
      <c r="J35" s="87">
        <v>31.467400000000001</v>
      </c>
      <c r="K35" s="87">
        <v>11.7759</v>
      </c>
      <c r="L35" s="87">
        <v>1.8269</v>
      </c>
      <c r="M35" s="87">
        <v>4.8994</v>
      </c>
      <c r="N35" s="87">
        <v>12.965199999999999</v>
      </c>
      <c r="O35" s="91">
        <f t="shared" si="1"/>
        <v>83.593502344127998</v>
      </c>
      <c r="P35" s="91">
        <f t="shared" si="1"/>
        <v>77.120351368937406</v>
      </c>
      <c r="Q35" s="91">
        <f t="shared" si="1"/>
        <v>0</v>
      </c>
      <c r="R35" s="91">
        <f t="shared" si="1"/>
        <v>0</v>
      </c>
      <c r="S35" s="91">
        <f t="shared" si="1"/>
        <v>1.72566611608856</v>
      </c>
      <c r="T35" s="91">
        <f t="shared" si="1"/>
        <v>0.22320311326893238</v>
      </c>
      <c r="U35" s="91">
        <f t="shared" si="1"/>
        <v>4.5242817458331253</v>
      </c>
      <c r="V35" s="91">
        <f t="shared" si="1"/>
        <v>16.406497655872002</v>
      </c>
      <c r="W35" s="91">
        <f t="shared" si="1"/>
        <v>6.1397279643625815</v>
      </c>
      <c r="X35" s="91">
        <f t="shared" si="1"/>
        <v>0.9525105527470511</v>
      </c>
      <c r="Y35" s="91">
        <f t="shared" si="1"/>
        <v>2.5544530089927759</v>
      </c>
      <c r="Z35" s="91">
        <f t="shared" si="1"/>
        <v>6.7598061297695908</v>
      </c>
    </row>
    <row r="36" spans="1:26" s="68" customFormat="1" ht="11.25" x14ac:dyDescent="0.2">
      <c r="A36" s="86" t="s">
        <v>32</v>
      </c>
      <c r="B36" s="87">
        <v>673.91070000000002</v>
      </c>
      <c r="C36" s="87">
        <v>495.84</v>
      </c>
      <c r="D36" s="87">
        <v>387.7876</v>
      </c>
      <c r="E36" s="88">
        <v>0</v>
      </c>
      <c r="F36" s="88">
        <v>0</v>
      </c>
      <c r="G36" s="87">
        <v>19.295300000000001</v>
      </c>
      <c r="H36" s="87">
        <v>3.9083999999999999</v>
      </c>
      <c r="I36" s="87">
        <v>84.848699999999994</v>
      </c>
      <c r="J36" s="87">
        <v>178.07069999999999</v>
      </c>
      <c r="K36" s="87">
        <v>120.4738</v>
      </c>
      <c r="L36" s="87">
        <v>6.7356999999999996</v>
      </c>
      <c r="M36" s="87">
        <v>11.4297</v>
      </c>
      <c r="N36" s="87">
        <v>39.4315</v>
      </c>
      <c r="O36" s="91">
        <f t="shared" si="1"/>
        <v>73.57651392090969</v>
      </c>
      <c r="P36" s="91">
        <f t="shared" si="1"/>
        <v>57.54287622974379</v>
      </c>
      <c r="Q36" s="91">
        <f t="shared" si="1"/>
        <v>0</v>
      </c>
      <c r="R36" s="91">
        <f t="shared" si="1"/>
        <v>0</v>
      </c>
      <c r="S36" s="91">
        <f t="shared" si="1"/>
        <v>2.863183504876833</v>
      </c>
      <c r="T36" s="91">
        <f t="shared" si="1"/>
        <v>0.57995814578993921</v>
      </c>
      <c r="U36" s="91">
        <f t="shared" si="1"/>
        <v>12.590496040499133</v>
      </c>
      <c r="V36" s="91">
        <f t="shared" si="1"/>
        <v>26.423486079090296</v>
      </c>
      <c r="W36" s="91">
        <f t="shared" si="1"/>
        <v>17.876819584553264</v>
      </c>
      <c r="X36" s="91">
        <f t="shared" si="1"/>
        <v>0.99949444340325799</v>
      </c>
      <c r="Y36" s="91">
        <f t="shared" si="1"/>
        <v>1.6960258977932834</v>
      </c>
      <c r="Z36" s="91">
        <f t="shared" si="1"/>
        <v>5.8511461533404949</v>
      </c>
    </row>
    <row r="37" spans="1:26" s="68" customFormat="1" ht="11.25" x14ac:dyDescent="0.2">
      <c r="A37" s="86" t="s">
        <v>33</v>
      </c>
      <c r="B37" s="87">
        <v>440.28829999999999</v>
      </c>
      <c r="C37" s="87">
        <v>327.94290000000001</v>
      </c>
      <c r="D37" s="87">
        <v>271.96460000000002</v>
      </c>
      <c r="E37" s="88">
        <v>0</v>
      </c>
      <c r="F37" s="88">
        <v>0</v>
      </c>
      <c r="G37" s="87">
        <v>8.3751999999999995</v>
      </c>
      <c r="H37" s="92">
        <v>28.956600000000002</v>
      </c>
      <c r="I37" s="87">
        <v>18.6465</v>
      </c>
      <c r="J37" s="87">
        <v>112.34540000000001</v>
      </c>
      <c r="K37" s="87">
        <v>83.732600000000005</v>
      </c>
      <c r="L37" s="87">
        <v>0.28199999999999997</v>
      </c>
      <c r="M37" s="87">
        <v>4.8079000000000001</v>
      </c>
      <c r="N37" s="87">
        <v>23.5229</v>
      </c>
      <c r="O37" s="91">
        <f t="shared" si="1"/>
        <v>74.483673538451967</v>
      </c>
      <c r="P37" s="91">
        <f t="shared" si="1"/>
        <v>61.769663195683378</v>
      </c>
      <c r="Q37" s="91">
        <f t="shared" si="1"/>
        <v>0</v>
      </c>
      <c r="R37" s="91">
        <f t="shared" si="1"/>
        <v>0</v>
      </c>
      <c r="S37" s="91">
        <f t="shared" si="1"/>
        <v>1.9022081667852631</v>
      </c>
      <c r="T37" s="91">
        <f t="shared" si="1"/>
        <v>6.5767361976232399</v>
      </c>
      <c r="U37" s="91">
        <f t="shared" si="1"/>
        <v>4.2350659783600886</v>
      </c>
      <c r="V37" s="91">
        <f t="shared" si="1"/>
        <v>25.51632646154804</v>
      </c>
      <c r="W37" s="91">
        <f t="shared" si="1"/>
        <v>19.01767546400847</v>
      </c>
      <c r="X37" s="91">
        <f t="shared" si="1"/>
        <v>6.4048942477008805E-2</v>
      </c>
      <c r="Y37" s="91">
        <f t="shared" si="1"/>
        <v>1.0919890444511018</v>
      </c>
      <c r="Z37" s="91">
        <f t="shared" si="1"/>
        <v>5.3426130106114567</v>
      </c>
    </row>
    <row r="38" spans="1:26" s="68" customFormat="1" ht="11.25" x14ac:dyDescent="0.2">
      <c r="A38" s="86" t="s">
        <v>34</v>
      </c>
      <c r="B38" s="87">
        <v>1931.4996000000001</v>
      </c>
      <c r="C38" s="87">
        <v>1363.3882000000001</v>
      </c>
      <c r="D38" s="87">
        <v>1058.9603999999999</v>
      </c>
      <c r="E38" s="88">
        <v>0</v>
      </c>
      <c r="F38" s="88">
        <v>0</v>
      </c>
      <c r="G38" s="87">
        <v>55.230600000000003</v>
      </c>
      <c r="H38" s="87">
        <v>28.7302</v>
      </c>
      <c r="I38" s="87">
        <v>220.46700000000001</v>
      </c>
      <c r="J38" s="87">
        <v>568.1114</v>
      </c>
      <c r="K38" s="87">
        <v>371.82799999999997</v>
      </c>
      <c r="L38" s="87">
        <v>9.9842999999999993</v>
      </c>
      <c r="M38" s="87">
        <v>50.195799999999998</v>
      </c>
      <c r="N38" s="87">
        <v>136.10329999999999</v>
      </c>
      <c r="O38" s="91">
        <f t="shared" si="1"/>
        <v>70.587029891178858</v>
      </c>
      <c r="P38" s="91">
        <f t="shared" si="1"/>
        <v>54.82581513348488</v>
      </c>
      <c r="Q38" s="91">
        <f t="shared" si="1"/>
        <v>0</v>
      </c>
      <c r="R38" s="91">
        <f t="shared" si="1"/>
        <v>0</v>
      </c>
      <c r="S38" s="91">
        <f t="shared" si="1"/>
        <v>2.8594673278731197</v>
      </c>
      <c r="T38" s="91">
        <f t="shared" si="1"/>
        <v>1.4874556536278858</v>
      </c>
      <c r="U38" s="91">
        <f t="shared" si="1"/>
        <v>11.414291776192965</v>
      </c>
      <c r="V38" s="91">
        <f t="shared" si="1"/>
        <v>29.412970108821145</v>
      </c>
      <c r="W38" s="91">
        <f t="shared" si="1"/>
        <v>19.250741755266219</v>
      </c>
      <c r="X38" s="91">
        <f t="shared" si="1"/>
        <v>0.51691959967271017</v>
      </c>
      <c r="Y38" s="91">
        <f t="shared" si="1"/>
        <v>2.5987993991818583</v>
      </c>
      <c r="Z38" s="91">
        <f t="shared" si="1"/>
        <v>7.0465093547003574</v>
      </c>
    </row>
    <row r="39" spans="1:26" s="68" customFormat="1" ht="11.25" x14ac:dyDescent="0.2">
      <c r="A39" s="86" t="s">
        <v>35</v>
      </c>
      <c r="B39" s="87">
        <v>479.84280000000001</v>
      </c>
      <c r="C39" s="87">
        <v>223.07149999999999</v>
      </c>
      <c r="D39" s="87">
        <v>166.32470000000001</v>
      </c>
      <c r="E39" s="88">
        <v>0</v>
      </c>
      <c r="F39" s="88">
        <v>0</v>
      </c>
      <c r="G39" s="87">
        <v>9.0928000000000004</v>
      </c>
      <c r="H39" s="92">
        <v>1.4538</v>
      </c>
      <c r="I39" s="87">
        <v>46.200200000000002</v>
      </c>
      <c r="J39" s="87">
        <v>256.7713</v>
      </c>
      <c r="K39" s="87">
        <v>227.3921</v>
      </c>
      <c r="L39" s="87">
        <v>1.7557</v>
      </c>
      <c r="M39" s="87">
        <v>4.4429999999999996</v>
      </c>
      <c r="N39" s="87">
        <v>23.180499999999999</v>
      </c>
      <c r="O39" s="91">
        <f t="shared" si="1"/>
        <v>46.488454135396005</v>
      </c>
      <c r="P39" s="91">
        <f t="shared" si="1"/>
        <v>34.662331080095399</v>
      </c>
      <c r="Q39" s="91">
        <f t="shared" si="1"/>
        <v>0</v>
      </c>
      <c r="R39" s="91">
        <f t="shared" si="1"/>
        <v>0</v>
      </c>
      <c r="S39" s="91">
        <f t="shared" si="1"/>
        <v>1.8949539307456527</v>
      </c>
      <c r="T39" s="91">
        <f t="shared" si="1"/>
        <v>0.30297422405837909</v>
      </c>
      <c r="U39" s="91">
        <f t="shared" si="1"/>
        <v>9.6281949004965792</v>
      </c>
      <c r="V39" s="91">
        <f t="shared" si="1"/>
        <v>53.511545864603995</v>
      </c>
      <c r="W39" s="91">
        <f t="shared" si="1"/>
        <v>47.388874022909164</v>
      </c>
      <c r="X39" s="91">
        <f t="shared" si="1"/>
        <v>0.36589066252531038</v>
      </c>
      <c r="Y39" s="91">
        <f t="shared" si="1"/>
        <v>0.92592824149909081</v>
      </c>
      <c r="Z39" s="91">
        <f t="shared" si="1"/>
        <v>4.8308529376704197</v>
      </c>
    </row>
    <row r="40" spans="1:26" s="68" customFormat="1" ht="11.25" x14ac:dyDescent="0.2">
      <c r="A40" s="86" t="s">
        <v>36</v>
      </c>
      <c r="B40" s="87">
        <v>828.58090000000004</v>
      </c>
      <c r="C40" s="87">
        <v>378.09160000000003</v>
      </c>
      <c r="D40" s="87">
        <v>227.13069999999999</v>
      </c>
      <c r="E40" s="88">
        <v>0</v>
      </c>
      <c r="F40" s="88">
        <v>0</v>
      </c>
      <c r="G40" s="87">
        <v>15.0525</v>
      </c>
      <c r="H40" s="92">
        <v>57.271099999999997</v>
      </c>
      <c r="I40" s="87">
        <v>78.637299999999996</v>
      </c>
      <c r="J40" s="87">
        <v>450.48930000000001</v>
      </c>
      <c r="K40" s="87">
        <v>389.66899999999998</v>
      </c>
      <c r="L40" s="87">
        <v>14.901899999999999</v>
      </c>
      <c r="M40" s="87">
        <v>7.2248000000000001</v>
      </c>
      <c r="N40" s="87">
        <v>38.693600000000004</v>
      </c>
      <c r="O40" s="91">
        <f t="shared" si="1"/>
        <v>45.631223215500135</v>
      </c>
      <c r="P40" s="91">
        <f t="shared" si="1"/>
        <v>27.412012514408669</v>
      </c>
      <c r="Q40" s="91">
        <f t="shared" si="1"/>
        <v>0</v>
      </c>
      <c r="R40" s="91">
        <f t="shared" si="1"/>
        <v>0</v>
      </c>
      <c r="S40" s="91">
        <f t="shared" si="1"/>
        <v>1.8166602681765893</v>
      </c>
      <c r="T40" s="91">
        <f t="shared" si="1"/>
        <v>6.9119502996026094</v>
      </c>
      <c r="U40" s="91">
        <f t="shared" si="1"/>
        <v>9.4906001333122685</v>
      </c>
      <c r="V40" s="91">
        <f t="shared" si="1"/>
        <v>54.368776784499865</v>
      </c>
      <c r="W40" s="91">
        <f t="shared" si="1"/>
        <v>47.028479657206674</v>
      </c>
      <c r="X40" s="91">
        <f t="shared" si="1"/>
        <v>1.7984846138741553</v>
      </c>
      <c r="Y40" s="91">
        <f t="shared" si="1"/>
        <v>0.87194865341453076</v>
      </c>
      <c r="Z40" s="91">
        <f t="shared" si="1"/>
        <v>4.6698638600044973</v>
      </c>
    </row>
    <row r="41" spans="1:26" s="68" customFormat="1" ht="11.25" x14ac:dyDescent="0.2">
      <c r="A41" s="86" t="s">
        <v>37</v>
      </c>
      <c r="B41" s="87">
        <v>2273.1293999999998</v>
      </c>
      <c r="C41" s="87">
        <v>1326.1987999999999</v>
      </c>
      <c r="D41" s="87">
        <v>707.76710000000003</v>
      </c>
      <c r="E41" s="88">
        <v>0</v>
      </c>
      <c r="F41" s="88">
        <v>0</v>
      </c>
      <c r="G41" s="87">
        <v>218.38059999999999</v>
      </c>
      <c r="H41" s="87">
        <v>34.987200000000001</v>
      </c>
      <c r="I41" s="87">
        <v>365.06389999999999</v>
      </c>
      <c r="J41" s="87">
        <v>946.93059999999991</v>
      </c>
      <c r="K41" s="87">
        <v>402.89909999999998</v>
      </c>
      <c r="L41" s="87">
        <v>53.054000000000002</v>
      </c>
      <c r="M41" s="87">
        <v>131.22839999999999</v>
      </c>
      <c r="N41" s="87">
        <v>359.7491</v>
      </c>
      <c r="O41" s="91">
        <f t="shared" ref="O41:Z52" si="2">C41/$B41*100</f>
        <v>58.342424324809663</v>
      </c>
      <c r="P41" s="91">
        <f t="shared" si="2"/>
        <v>31.136243277659425</v>
      </c>
      <c r="Q41" s="91">
        <f t="shared" si="2"/>
        <v>0</v>
      </c>
      <c r="R41" s="91">
        <f t="shared" si="2"/>
        <v>0</v>
      </c>
      <c r="S41" s="91">
        <f t="shared" si="2"/>
        <v>9.6070465676085135</v>
      </c>
      <c r="T41" s="91">
        <f t="shared" si="2"/>
        <v>1.5391644663959738</v>
      </c>
      <c r="U41" s="91">
        <f t="shared" si="2"/>
        <v>16.059970013145755</v>
      </c>
      <c r="V41" s="91">
        <f t="shared" si="2"/>
        <v>41.657575675190337</v>
      </c>
      <c r="W41" s="91">
        <f t="shared" si="2"/>
        <v>17.724424311260066</v>
      </c>
      <c r="X41" s="91">
        <f t="shared" si="2"/>
        <v>2.3339630379159235</v>
      </c>
      <c r="Y41" s="91">
        <f t="shared" si="2"/>
        <v>5.7730281434924038</v>
      </c>
      <c r="Z41" s="91">
        <f t="shared" si="2"/>
        <v>15.826160182521948</v>
      </c>
    </row>
    <row r="42" spans="1:26" s="68" customFormat="1" ht="11.25" x14ac:dyDescent="0.2">
      <c r="A42" s="86" t="s">
        <v>38</v>
      </c>
      <c r="B42" s="87">
        <v>560.35640000000001</v>
      </c>
      <c r="C42" s="87">
        <v>496.47590000000002</v>
      </c>
      <c r="D42" s="87">
        <v>359.89870000000002</v>
      </c>
      <c r="E42" s="88">
        <v>0</v>
      </c>
      <c r="F42" s="88">
        <v>0</v>
      </c>
      <c r="G42" s="87">
        <v>17.8462</v>
      </c>
      <c r="H42" s="87">
        <v>7.0842999999999998</v>
      </c>
      <c r="I42" s="87">
        <v>111.6467</v>
      </c>
      <c r="J42" s="87">
        <v>63.880499999999998</v>
      </c>
      <c r="K42" s="87">
        <v>10.3255</v>
      </c>
      <c r="L42" s="87">
        <v>13.506600000000001</v>
      </c>
      <c r="M42" s="87">
        <v>11.6183</v>
      </c>
      <c r="N42" s="87">
        <v>28.430099999999999</v>
      </c>
      <c r="O42" s="91">
        <f t="shared" si="2"/>
        <v>88.600023128137735</v>
      </c>
      <c r="P42" s="91">
        <f t="shared" si="2"/>
        <v>64.22674926171986</v>
      </c>
      <c r="Q42" s="91">
        <f t="shared" si="2"/>
        <v>0</v>
      </c>
      <c r="R42" s="91">
        <f t="shared" si="2"/>
        <v>0</v>
      </c>
      <c r="S42" s="91">
        <f t="shared" si="2"/>
        <v>3.1847945343356479</v>
      </c>
      <c r="T42" s="91">
        <f t="shared" si="2"/>
        <v>1.2642489672644053</v>
      </c>
      <c r="U42" s="91">
        <f t="shared" si="2"/>
        <v>19.92423036481782</v>
      </c>
      <c r="V42" s="91">
        <f t="shared" si="2"/>
        <v>11.399976871862265</v>
      </c>
      <c r="W42" s="91">
        <f t="shared" si="2"/>
        <v>1.8426665600678425</v>
      </c>
      <c r="X42" s="91">
        <f t="shared" si="2"/>
        <v>2.4103588359122874</v>
      </c>
      <c r="Y42" s="91">
        <f t="shared" si="2"/>
        <v>2.0733768722905634</v>
      </c>
      <c r="Z42" s="91">
        <f t="shared" si="2"/>
        <v>5.0735746035915712</v>
      </c>
    </row>
    <row r="43" spans="1:26" s="68" customFormat="1" ht="11.25" x14ac:dyDescent="0.2">
      <c r="A43" s="86" t="s">
        <v>39</v>
      </c>
      <c r="B43" s="87">
        <v>961.29049999999995</v>
      </c>
      <c r="C43" s="87">
        <v>612.83370000000002</v>
      </c>
      <c r="D43" s="87">
        <v>388.7201</v>
      </c>
      <c r="E43" s="88">
        <v>0</v>
      </c>
      <c r="F43" s="88">
        <v>0</v>
      </c>
      <c r="G43" s="87">
        <v>33.703699999999998</v>
      </c>
      <c r="H43" s="87">
        <v>27.767199999999999</v>
      </c>
      <c r="I43" s="87">
        <v>162.64269999999999</v>
      </c>
      <c r="J43" s="87">
        <v>348.45679999999999</v>
      </c>
      <c r="K43" s="87">
        <v>286.84359999999998</v>
      </c>
      <c r="L43" s="87">
        <v>8.9792000000000005</v>
      </c>
      <c r="M43" s="87">
        <v>11.296099999999999</v>
      </c>
      <c r="N43" s="87">
        <v>41.337899999999998</v>
      </c>
      <c r="O43" s="91">
        <f t="shared" si="2"/>
        <v>63.751144945258488</v>
      </c>
      <c r="P43" s="91">
        <f t="shared" si="2"/>
        <v>40.43731837566272</v>
      </c>
      <c r="Q43" s="91">
        <f t="shared" si="2"/>
        <v>0</v>
      </c>
      <c r="R43" s="91">
        <f t="shared" si="2"/>
        <v>0</v>
      </c>
      <c r="S43" s="91">
        <f t="shared" si="2"/>
        <v>3.5060889502184827</v>
      </c>
      <c r="T43" s="91">
        <f t="shared" si="2"/>
        <v>2.8885336950692846</v>
      </c>
      <c r="U43" s="91">
        <f t="shared" si="2"/>
        <v>16.919203924308</v>
      </c>
      <c r="V43" s="91">
        <f t="shared" si="2"/>
        <v>36.248855054741519</v>
      </c>
      <c r="W43" s="91">
        <f t="shared" si="2"/>
        <v>29.83942939205162</v>
      </c>
      <c r="X43" s="91">
        <f t="shared" si="2"/>
        <v>0.93407767995210611</v>
      </c>
      <c r="Y43" s="91">
        <f t="shared" si="2"/>
        <v>1.1750974341263125</v>
      </c>
      <c r="Z43" s="91">
        <f t="shared" si="2"/>
        <v>4.3002505486114755</v>
      </c>
    </row>
    <row r="44" spans="1:26" s="68" customFormat="1" ht="11.25" x14ac:dyDescent="0.2">
      <c r="A44" s="86" t="s">
        <v>40</v>
      </c>
      <c r="B44" s="87">
        <v>1480.0730000000001</v>
      </c>
      <c r="C44" s="87">
        <v>758.37879999999996</v>
      </c>
      <c r="D44" s="87">
        <v>460.44349999999997</v>
      </c>
      <c r="E44" s="88">
        <v>0</v>
      </c>
      <c r="F44" s="88">
        <v>0</v>
      </c>
      <c r="G44" s="87">
        <v>56.505299999999998</v>
      </c>
      <c r="H44" s="87">
        <v>9.5652000000000008</v>
      </c>
      <c r="I44" s="87">
        <v>231.8648</v>
      </c>
      <c r="J44" s="87">
        <v>721.69419999999991</v>
      </c>
      <c r="K44" s="87">
        <v>591.66539999999998</v>
      </c>
      <c r="L44" s="87">
        <v>31.584800000000001</v>
      </c>
      <c r="M44" s="87">
        <v>26.8523</v>
      </c>
      <c r="N44" s="87">
        <v>71.591700000000003</v>
      </c>
      <c r="O44" s="91">
        <f t="shared" si="2"/>
        <v>51.239283467774897</v>
      </c>
      <c r="P44" s="91">
        <f t="shared" si="2"/>
        <v>31.10951284159632</v>
      </c>
      <c r="Q44" s="91">
        <f t="shared" si="2"/>
        <v>0</v>
      </c>
      <c r="R44" s="91">
        <f t="shared" si="2"/>
        <v>0</v>
      </c>
      <c r="S44" s="91">
        <f t="shared" si="2"/>
        <v>3.8177373683595333</v>
      </c>
      <c r="T44" s="91">
        <f t="shared" si="2"/>
        <v>0.64626542069208759</v>
      </c>
      <c r="U44" s="91">
        <f t="shared" si="2"/>
        <v>15.665767837126952</v>
      </c>
      <c r="V44" s="91">
        <f t="shared" si="2"/>
        <v>48.760716532225089</v>
      </c>
      <c r="W44" s="91">
        <f t="shared" si="2"/>
        <v>39.975420131304332</v>
      </c>
      <c r="X44" s="91">
        <f t="shared" si="2"/>
        <v>2.1340028498594328</v>
      </c>
      <c r="Y44" s="91">
        <f t="shared" si="2"/>
        <v>1.8142551076872557</v>
      </c>
      <c r="Z44" s="91">
        <f t="shared" si="2"/>
        <v>4.8370384433740767</v>
      </c>
    </row>
    <row r="45" spans="1:26" x14ac:dyDescent="0.25">
      <c r="A45" s="93" t="s">
        <v>45</v>
      </c>
      <c r="B45" s="94">
        <f>SUM(B5:B44)</f>
        <v>39736.014000000003</v>
      </c>
      <c r="C45" s="94">
        <f t="shared" ref="C45:N45" si="3">SUM(C5:C44)</f>
        <v>25035.036499999995</v>
      </c>
      <c r="D45" s="94">
        <f t="shared" si="3"/>
        <v>18403.969400000002</v>
      </c>
      <c r="E45" s="94">
        <f t="shared" si="3"/>
        <v>0</v>
      </c>
      <c r="F45" s="94">
        <f t="shared" si="3"/>
        <v>0</v>
      </c>
      <c r="G45" s="94">
        <f t="shared" si="3"/>
        <v>1094.1754999999998</v>
      </c>
      <c r="H45" s="94">
        <f t="shared" si="3"/>
        <v>888.60690000000022</v>
      </c>
      <c r="I45" s="94">
        <f t="shared" si="3"/>
        <v>4648.284700000002</v>
      </c>
      <c r="J45" s="94">
        <f t="shared" si="3"/>
        <v>14700.977499999995</v>
      </c>
      <c r="K45" s="94">
        <f t="shared" si="3"/>
        <v>10495.245199999998</v>
      </c>
      <c r="L45" s="94">
        <f t="shared" si="3"/>
        <v>756.92020000000014</v>
      </c>
      <c r="M45" s="94">
        <f t="shared" si="3"/>
        <v>757.34469999999999</v>
      </c>
      <c r="N45" s="94">
        <f t="shared" si="3"/>
        <v>2691.4674000000005</v>
      </c>
      <c r="O45" s="72">
        <f t="shared" si="2"/>
        <v>63.003391583262456</v>
      </c>
      <c r="P45" s="72">
        <f t="shared" si="2"/>
        <v>46.315590184762875</v>
      </c>
      <c r="Q45" s="72">
        <f t="shared" si="2"/>
        <v>0</v>
      </c>
      <c r="R45" s="72">
        <f t="shared" si="2"/>
        <v>0</v>
      </c>
      <c r="S45" s="72">
        <f t="shared" si="2"/>
        <v>2.7536116229473842</v>
      </c>
      <c r="T45" s="72">
        <f t="shared" si="2"/>
        <v>2.2362758881653306</v>
      </c>
      <c r="U45" s="72">
        <f t="shared" si="2"/>
        <v>11.697913887386898</v>
      </c>
      <c r="V45" s="72">
        <f t="shared" si="2"/>
        <v>36.996608416737509</v>
      </c>
      <c r="W45" s="72">
        <f t="shared" si="2"/>
        <v>26.412425765704622</v>
      </c>
      <c r="X45" s="72">
        <f t="shared" si="2"/>
        <v>1.9048719884183656</v>
      </c>
      <c r="Y45" s="72">
        <f t="shared" si="2"/>
        <v>1.9059402888271582</v>
      </c>
      <c r="Z45" s="72">
        <f t="shared" si="2"/>
        <v>6.7733703737873672</v>
      </c>
    </row>
    <row r="46" spans="1:26" x14ac:dyDescent="0.25">
      <c r="A46" s="95" t="s">
        <v>46</v>
      </c>
      <c r="B46" s="96">
        <f>B12+B15+B16+B20+B27+B31+B40+B41+B42+B43</f>
        <v>8892.4193999999989</v>
      </c>
      <c r="C46" s="96">
        <f t="shared" ref="C46:N46" si="4">C12+C15+C16+C20+C27+C31+C40+C41+C42+C43</f>
        <v>5209.7455</v>
      </c>
      <c r="D46" s="96">
        <f t="shared" si="4"/>
        <v>3044.5632000000001</v>
      </c>
      <c r="E46" s="96">
        <f t="shared" si="4"/>
        <v>0</v>
      </c>
      <c r="F46" s="96">
        <f t="shared" si="4"/>
        <v>0</v>
      </c>
      <c r="G46" s="96">
        <f t="shared" si="4"/>
        <v>399.51959999999997</v>
      </c>
      <c r="H46" s="96">
        <f t="shared" si="4"/>
        <v>258.1001</v>
      </c>
      <c r="I46" s="96">
        <f t="shared" si="4"/>
        <v>1507.5626000000002</v>
      </c>
      <c r="J46" s="96">
        <f t="shared" si="4"/>
        <v>3682.6738999999998</v>
      </c>
      <c r="K46" s="96">
        <f t="shared" si="4"/>
        <v>2566.9935000000005</v>
      </c>
      <c r="L46" s="96">
        <f t="shared" si="4"/>
        <v>184.44819999999999</v>
      </c>
      <c r="M46" s="96">
        <f t="shared" si="4"/>
        <v>218.27080000000001</v>
      </c>
      <c r="N46" s="96">
        <f t="shared" si="4"/>
        <v>712.96140000000003</v>
      </c>
      <c r="O46" s="76">
        <f t="shared" si="2"/>
        <v>58.586367395132086</v>
      </c>
      <c r="P46" s="76">
        <f t="shared" si="2"/>
        <v>34.237737369877088</v>
      </c>
      <c r="Q46" s="76">
        <f t="shared" si="2"/>
        <v>0</v>
      </c>
      <c r="R46" s="76">
        <f t="shared" si="2"/>
        <v>0</v>
      </c>
      <c r="S46" s="76">
        <f t="shared" si="2"/>
        <v>4.4928110340814564</v>
      </c>
      <c r="T46" s="76">
        <f t="shared" si="2"/>
        <v>2.9024733133932035</v>
      </c>
      <c r="U46" s="76">
        <f t="shared" si="2"/>
        <v>16.953345677780341</v>
      </c>
      <c r="V46" s="76">
        <f t="shared" si="2"/>
        <v>41.413632604867914</v>
      </c>
      <c r="W46" s="76">
        <f t="shared" si="2"/>
        <v>28.867211323838376</v>
      </c>
      <c r="X46" s="76">
        <f t="shared" si="2"/>
        <v>2.0742184067476623</v>
      </c>
      <c r="Y46" s="76">
        <f t="shared" si="2"/>
        <v>2.4545715871205989</v>
      </c>
      <c r="Z46" s="76">
        <f t="shared" si="2"/>
        <v>8.0176312871612883</v>
      </c>
    </row>
    <row r="47" spans="1:26" x14ac:dyDescent="0.25">
      <c r="A47" s="95" t="s">
        <v>47</v>
      </c>
      <c r="B47" s="96">
        <f>B5+B6+B7+B8+B9+B10+B11+B13+B14+B17+B18+B19+B22+B23+B26+B28+B29+B30+B33+B34+B35+B37+B39+B44</f>
        <v>22362.084500000004</v>
      </c>
      <c r="C47" s="96">
        <f t="shared" ref="C47:N47" si="5">C5+C6+C7+C8+C9+C10+C11+C13+C14+C17+C18+C19+C22+C23+C26+C28+C29+C30+C33+C34+C35+C37+C39+C44</f>
        <v>13993.183400000002</v>
      </c>
      <c r="D47" s="96">
        <f t="shared" si="5"/>
        <v>10701.661499999997</v>
      </c>
      <c r="E47" s="96">
        <f t="shared" si="5"/>
        <v>0</v>
      </c>
      <c r="F47" s="96">
        <f t="shared" si="5"/>
        <v>0</v>
      </c>
      <c r="G47" s="96">
        <f t="shared" si="5"/>
        <v>516.16700000000003</v>
      </c>
      <c r="H47" s="96">
        <f t="shared" si="5"/>
        <v>544.26419999999996</v>
      </c>
      <c r="I47" s="96">
        <f t="shared" si="5"/>
        <v>2231.0907000000002</v>
      </c>
      <c r="J47" s="96">
        <f t="shared" si="5"/>
        <v>8368.901100000001</v>
      </c>
      <c r="K47" s="96">
        <f t="shared" si="5"/>
        <v>6014.3859999999995</v>
      </c>
      <c r="L47" s="96">
        <f t="shared" si="5"/>
        <v>507.63969999999995</v>
      </c>
      <c r="M47" s="96">
        <f t="shared" si="5"/>
        <v>390.18580000000009</v>
      </c>
      <c r="N47" s="96">
        <f t="shared" si="5"/>
        <v>1456.6896000000002</v>
      </c>
      <c r="O47" s="76">
        <f t="shared" si="2"/>
        <v>62.575487540081511</v>
      </c>
      <c r="P47" s="76">
        <f t="shared" si="2"/>
        <v>47.856278782955116</v>
      </c>
      <c r="Q47" s="76">
        <f t="shared" si="2"/>
        <v>0</v>
      </c>
      <c r="R47" s="76">
        <f t="shared" si="2"/>
        <v>0</v>
      </c>
      <c r="S47" s="76">
        <f t="shared" si="2"/>
        <v>2.3082239940556524</v>
      </c>
      <c r="T47" s="76">
        <f t="shared" si="2"/>
        <v>2.4338705991384648</v>
      </c>
      <c r="U47" s="76">
        <f t="shared" si="2"/>
        <v>9.9771141639322565</v>
      </c>
      <c r="V47" s="76">
        <f t="shared" si="2"/>
        <v>37.424512459918482</v>
      </c>
      <c r="W47" s="76">
        <f t="shared" si="2"/>
        <v>26.89546227231186</v>
      </c>
      <c r="X47" s="76">
        <f t="shared" si="2"/>
        <v>2.2700911446783949</v>
      </c>
      <c r="Y47" s="76">
        <f t="shared" si="2"/>
        <v>1.7448543314466054</v>
      </c>
      <c r="Z47" s="76">
        <f t="shared" si="2"/>
        <v>6.5141047114816146</v>
      </c>
    </row>
    <row r="48" spans="1:26" x14ac:dyDescent="0.25">
      <c r="A48" s="95" t="s">
        <v>48</v>
      </c>
      <c r="B48" s="96">
        <f>B21+B24+B25+B32+B36+B38</f>
        <v>8481.5100999999995</v>
      </c>
      <c r="C48" s="96">
        <f t="shared" ref="C48:N48" si="6">C21+C24+C25+C32+C36+C38</f>
        <v>5832.1076000000003</v>
      </c>
      <c r="D48" s="96">
        <f t="shared" si="6"/>
        <v>4657.7447000000011</v>
      </c>
      <c r="E48" s="96">
        <f t="shared" si="6"/>
        <v>0</v>
      </c>
      <c r="F48" s="96">
        <f t="shared" si="6"/>
        <v>0</v>
      </c>
      <c r="G48" s="96">
        <f t="shared" si="6"/>
        <v>178.4889</v>
      </c>
      <c r="H48" s="96">
        <f t="shared" si="6"/>
        <v>86.24260000000001</v>
      </c>
      <c r="I48" s="96">
        <f t="shared" si="6"/>
        <v>909.63139999999999</v>
      </c>
      <c r="J48" s="96">
        <f t="shared" si="6"/>
        <v>2649.4025000000001</v>
      </c>
      <c r="K48" s="96">
        <f t="shared" si="6"/>
        <v>1913.8657000000001</v>
      </c>
      <c r="L48" s="96">
        <f t="shared" si="6"/>
        <v>64.832300000000004</v>
      </c>
      <c r="M48" s="96">
        <f t="shared" si="6"/>
        <v>148.88809999999998</v>
      </c>
      <c r="N48" s="96">
        <f t="shared" si="6"/>
        <v>521.81639999999993</v>
      </c>
      <c r="O48" s="76">
        <f t="shared" si="2"/>
        <v>68.762608677433519</v>
      </c>
      <c r="P48" s="76">
        <f t="shared" si="2"/>
        <v>54.916455266615806</v>
      </c>
      <c r="Q48" s="76">
        <f t="shared" si="2"/>
        <v>0</v>
      </c>
      <c r="R48" s="76">
        <f t="shared" si="2"/>
        <v>0</v>
      </c>
      <c r="S48" s="76">
        <f t="shared" si="2"/>
        <v>2.104447178574957</v>
      </c>
      <c r="T48" s="76">
        <f t="shared" si="2"/>
        <v>1.0168307174449986</v>
      </c>
      <c r="U48" s="76">
        <f t="shared" si="2"/>
        <v>10.724875514797771</v>
      </c>
      <c r="V48" s="76">
        <f t="shared" si="2"/>
        <v>31.237391322566488</v>
      </c>
      <c r="W48" s="76">
        <f t="shared" si="2"/>
        <v>22.565152637146539</v>
      </c>
      <c r="X48" s="76">
        <f t="shared" si="2"/>
        <v>0.76439571769182946</v>
      </c>
      <c r="Y48" s="76">
        <f t="shared" si="2"/>
        <v>1.7554432906941888</v>
      </c>
      <c r="Z48" s="76">
        <f t="shared" si="2"/>
        <v>6.1523996770339275</v>
      </c>
    </row>
    <row r="49" spans="1:26" x14ac:dyDescent="0.25">
      <c r="A49" s="97" t="s">
        <v>44</v>
      </c>
      <c r="B49" s="98">
        <v>7886494</v>
      </c>
      <c r="C49" s="98">
        <v>4277435</v>
      </c>
      <c r="D49" s="98">
        <v>3075178</v>
      </c>
      <c r="E49" s="98">
        <v>11236</v>
      </c>
      <c r="F49" s="98">
        <v>15626</v>
      </c>
      <c r="G49" s="98">
        <v>160710</v>
      </c>
      <c r="H49" s="98">
        <v>48803</v>
      </c>
      <c r="I49" s="98">
        <v>965882</v>
      </c>
      <c r="J49" s="98">
        <v>3609059</v>
      </c>
      <c r="K49" s="98">
        <v>2638917</v>
      </c>
      <c r="L49" s="98">
        <v>159549</v>
      </c>
      <c r="M49" s="98">
        <v>130666</v>
      </c>
      <c r="N49" s="98">
        <v>679927</v>
      </c>
      <c r="O49" s="80">
        <f t="shared" si="2"/>
        <v>54.237472316595948</v>
      </c>
      <c r="P49" s="80">
        <f t="shared" si="2"/>
        <v>38.992966963520168</v>
      </c>
      <c r="Q49" s="80">
        <f t="shared" si="2"/>
        <v>0.1424714201266114</v>
      </c>
      <c r="R49" s="80">
        <f t="shared" si="2"/>
        <v>0.19813620602513615</v>
      </c>
      <c r="S49" s="80">
        <f t="shared" si="2"/>
        <v>2.0377876404901847</v>
      </c>
      <c r="T49" s="80">
        <f t="shared" si="2"/>
        <v>0.61881743649332643</v>
      </c>
      <c r="U49" s="80">
        <f t="shared" si="2"/>
        <v>12.247292649940517</v>
      </c>
      <c r="V49" s="80">
        <f t="shared" si="2"/>
        <v>45.762527683404059</v>
      </c>
      <c r="W49" s="80">
        <f t="shared" si="2"/>
        <v>33.461218635302323</v>
      </c>
      <c r="X49" s="80">
        <f t="shared" si="2"/>
        <v>2.0230662700054043</v>
      </c>
      <c r="Y49" s="80">
        <f t="shared" si="2"/>
        <v>1.6568325544912605</v>
      </c>
      <c r="Z49" s="80">
        <f t="shared" si="2"/>
        <v>8.621410223605066</v>
      </c>
    </row>
    <row r="50" spans="1:26" x14ac:dyDescent="0.25">
      <c r="A50" s="99" t="s">
        <v>42</v>
      </c>
      <c r="B50" s="100">
        <v>316289</v>
      </c>
      <c r="C50" s="100">
        <v>140953</v>
      </c>
      <c r="D50" s="100">
        <v>70767</v>
      </c>
      <c r="E50" s="100">
        <v>49</v>
      </c>
      <c r="F50" s="100">
        <v>0</v>
      </c>
      <c r="G50" s="100">
        <v>7462</v>
      </c>
      <c r="H50" s="100">
        <v>1445</v>
      </c>
      <c r="I50" s="100">
        <v>61230</v>
      </c>
      <c r="J50" s="100">
        <v>175336</v>
      </c>
      <c r="K50" s="100">
        <v>139660</v>
      </c>
      <c r="L50" s="100">
        <v>4771</v>
      </c>
      <c r="M50" s="100">
        <v>5036</v>
      </c>
      <c r="N50" s="100">
        <v>25869</v>
      </c>
      <c r="O50" s="101">
        <f t="shared" si="2"/>
        <v>44.564622860738126</v>
      </c>
      <c r="P50" s="101">
        <f t="shared" si="2"/>
        <v>22.374157811368718</v>
      </c>
      <c r="Q50" s="101">
        <f t="shared" si="2"/>
        <v>1.549216065054428E-2</v>
      </c>
      <c r="R50" s="101">
        <f t="shared" si="2"/>
        <v>0</v>
      </c>
      <c r="S50" s="101">
        <f t="shared" si="2"/>
        <v>2.3592347504971722</v>
      </c>
      <c r="T50" s="101">
        <f t="shared" si="2"/>
        <v>0.45686065591911196</v>
      </c>
      <c r="U50" s="101">
        <f t="shared" si="2"/>
        <v>19.358877482302578</v>
      </c>
      <c r="V50" s="101">
        <f t="shared" si="2"/>
        <v>55.435377139261874</v>
      </c>
      <c r="W50" s="101">
        <f t="shared" si="2"/>
        <v>44.155819519490088</v>
      </c>
      <c r="X50" s="101">
        <f t="shared" si="2"/>
        <v>1.5084305808927909</v>
      </c>
      <c r="Y50" s="101">
        <f t="shared" si="2"/>
        <v>1.5922147150232855</v>
      </c>
      <c r="Z50" s="101">
        <f t="shared" si="2"/>
        <v>8.1789123238557142</v>
      </c>
    </row>
    <row r="51" spans="1:26" x14ac:dyDescent="0.25">
      <c r="A51" s="102" t="s">
        <v>41</v>
      </c>
      <c r="B51" s="103">
        <v>1101442</v>
      </c>
      <c r="C51" s="103">
        <v>669666</v>
      </c>
      <c r="D51" s="103">
        <v>558212</v>
      </c>
      <c r="E51" s="103">
        <v>3432</v>
      </c>
      <c r="F51" s="103">
        <v>296</v>
      </c>
      <c r="G51" s="103">
        <v>25881</v>
      </c>
      <c r="H51" s="103">
        <v>11787</v>
      </c>
      <c r="I51" s="103">
        <v>70058</v>
      </c>
      <c r="J51" s="103">
        <v>431776</v>
      </c>
      <c r="K51" s="103">
        <v>304737</v>
      </c>
      <c r="L51" s="103">
        <v>20628</v>
      </c>
      <c r="M51" s="103">
        <v>20687</v>
      </c>
      <c r="N51" s="103">
        <v>85724</v>
      </c>
      <c r="O51" s="104">
        <f t="shared" si="2"/>
        <v>60.79902527777223</v>
      </c>
      <c r="P51" s="104">
        <f t="shared" si="2"/>
        <v>50.680108439663641</v>
      </c>
      <c r="Q51" s="104">
        <f t="shared" si="2"/>
        <v>0.31159153182827604</v>
      </c>
      <c r="R51" s="104">
        <f t="shared" si="2"/>
        <v>2.6873861719455043E-2</v>
      </c>
      <c r="S51" s="104">
        <f t="shared" si="2"/>
        <v>2.3497378890581619</v>
      </c>
      <c r="T51" s="104">
        <f t="shared" si="2"/>
        <v>1.0701425948892451</v>
      </c>
      <c r="U51" s="104">
        <f t="shared" si="2"/>
        <v>6.3605709606134502</v>
      </c>
      <c r="V51" s="104">
        <f t="shared" si="2"/>
        <v>39.20097472222777</v>
      </c>
      <c r="W51" s="104">
        <f t="shared" si="2"/>
        <v>27.667094590545847</v>
      </c>
      <c r="X51" s="104">
        <f t="shared" si="2"/>
        <v>1.8728176336112117</v>
      </c>
      <c r="Y51" s="104">
        <f t="shared" si="2"/>
        <v>1.8781742479404271</v>
      </c>
      <c r="Z51" s="104">
        <f t="shared" si="2"/>
        <v>7.7828882501302834</v>
      </c>
    </row>
    <row r="52" spans="1:26" x14ac:dyDescent="0.25">
      <c r="A52" s="102" t="s">
        <v>43</v>
      </c>
      <c r="B52" s="103">
        <v>475825</v>
      </c>
      <c r="C52" s="103">
        <v>280521</v>
      </c>
      <c r="D52" s="103">
        <v>194498</v>
      </c>
      <c r="E52" s="103">
        <v>0</v>
      </c>
      <c r="F52" s="103">
        <v>2</v>
      </c>
      <c r="G52" s="103">
        <v>11546</v>
      </c>
      <c r="H52" s="103">
        <v>4390</v>
      </c>
      <c r="I52" s="103">
        <v>70085</v>
      </c>
      <c r="J52" s="103">
        <v>195304</v>
      </c>
      <c r="K52" s="103">
        <v>146856</v>
      </c>
      <c r="L52" s="103">
        <v>7154</v>
      </c>
      <c r="M52" s="103">
        <v>9294</v>
      </c>
      <c r="N52" s="103">
        <v>32000</v>
      </c>
      <c r="O52" s="104">
        <f t="shared" si="2"/>
        <v>58.954657699784583</v>
      </c>
      <c r="P52" s="104">
        <f t="shared" si="2"/>
        <v>40.875952293385168</v>
      </c>
      <c r="Q52" s="104">
        <f t="shared" si="2"/>
        <v>0</v>
      </c>
      <c r="R52" s="104">
        <f t="shared" si="2"/>
        <v>4.203225975936531E-4</v>
      </c>
      <c r="S52" s="104">
        <f t="shared" si="2"/>
        <v>2.4265223559081597</v>
      </c>
      <c r="T52" s="104">
        <f t="shared" si="2"/>
        <v>0.92260810171806862</v>
      </c>
      <c r="U52" s="104">
        <f t="shared" si="2"/>
        <v>14.729154626175589</v>
      </c>
      <c r="V52" s="104">
        <f t="shared" si="2"/>
        <v>41.045342300215417</v>
      </c>
      <c r="W52" s="104">
        <f t="shared" si="2"/>
        <v>30.863447696106761</v>
      </c>
      <c r="X52" s="104">
        <f t="shared" si="2"/>
        <v>1.5034939315924973</v>
      </c>
      <c r="Y52" s="104">
        <f t="shared" si="2"/>
        <v>1.9532391110177061</v>
      </c>
      <c r="Z52" s="104">
        <f t="shared" si="2"/>
        <v>6.7251615614984495</v>
      </c>
    </row>
    <row r="53" spans="1:26" x14ac:dyDescent="0.25">
      <c r="A53" s="2" t="s">
        <v>49</v>
      </c>
    </row>
    <row r="54" spans="1:26" x14ac:dyDescent="0.25">
      <c r="B54" s="81"/>
    </row>
  </sheetData>
  <mergeCells count="12">
    <mergeCell ref="V3:V4"/>
    <mergeCell ref="W3:Z3"/>
    <mergeCell ref="A2:A4"/>
    <mergeCell ref="B2:B4"/>
    <mergeCell ref="C2:N2"/>
    <mergeCell ref="O2:Z2"/>
    <mergeCell ref="C3:C4"/>
    <mergeCell ref="D3:I3"/>
    <mergeCell ref="J3:J4"/>
    <mergeCell ref="K3:N3"/>
    <mergeCell ref="O3:O4"/>
    <mergeCell ref="P3:U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/>
  </sheetViews>
  <sheetFormatPr defaultRowHeight="15" x14ac:dyDescent="0.25"/>
  <cols>
    <col min="1" max="1" width="15.7109375" style="2" bestFit="1" customWidth="1"/>
    <col min="2" max="14" width="9.140625" style="2"/>
    <col min="15" max="16" width="9.28515625" style="2" bestFit="1" customWidth="1"/>
    <col min="17" max="18" width="9.42578125" style="2" bestFit="1" customWidth="1"/>
    <col min="19" max="19" width="9.28515625" style="2" bestFit="1" customWidth="1"/>
    <col min="20" max="20" width="9.42578125" style="2" bestFit="1" customWidth="1"/>
    <col min="21" max="26" width="9.28515625" style="2" bestFit="1" customWidth="1"/>
    <col min="27" max="16384" width="9.140625" style="2"/>
  </cols>
  <sheetData>
    <row r="1" spans="1:26" ht="15.75" thickBot="1" x14ac:dyDescent="0.3">
      <c r="A1" s="54" t="s">
        <v>521</v>
      </c>
      <c r="B1" s="105"/>
      <c r="C1" s="65"/>
      <c r="D1" s="105"/>
      <c r="E1" s="105"/>
      <c r="F1" s="65"/>
      <c r="G1" s="65"/>
      <c r="H1" s="65"/>
      <c r="I1" s="65"/>
      <c r="J1" s="65"/>
      <c r="K1" s="65"/>
      <c r="L1" s="65"/>
      <c r="M1" s="65"/>
      <c r="N1" s="65"/>
    </row>
    <row r="2" spans="1:26" ht="15" customHeight="1" x14ac:dyDescent="0.25">
      <c r="A2" s="279" t="s">
        <v>50</v>
      </c>
      <c r="B2" s="282" t="s">
        <v>218</v>
      </c>
      <c r="C2" s="285" t="s">
        <v>195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5" t="s">
        <v>196</v>
      </c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7"/>
    </row>
    <row r="3" spans="1:26" x14ac:dyDescent="0.25">
      <c r="A3" s="280"/>
      <c r="B3" s="283"/>
      <c r="C3" s="288" t="s">
        <v>212</v>
      </c>
      <c r="D3" s="278" t="s">
        <v>59</v>
      </c>
      <c r="E3" s="278"/>
      <c r="F3" s="278"/>
      <c r="G3" s="278"/>
      <c r="H3" s="278"/>
      <c r="I3" s="278"/>
      <c r="J3" s="276" t="s">
        <v>213</v>
      </c>
      <c r="K3" s="278" t="s">
        <v>59</v>
      </c>
      <c r="L3" s="278"/>
      <c r="M3" s="278"/>
      <c r="N3" s="290"/>
      <c r="O3" s="288" t="s">
        <v>212</v>
      </c>
      <c r="P3" s="278" t="s">
        <v>59</v>
      </c>
      <c r="Q3" s="278"/>
      <c r="R3" s="278"/>
      <c r="S3" s="278"/>
      <c r="T3" s="278"/>
      <c r="U3" s="278"/>
      <c r="V3" s="276" t="s">
        <v>213</v>
      </c>
      <c r="W3" s="278" t="s">
        <v>59</v>
      </c>
      <c r="X3" s="278"/>
      <c r="Y3" s="278"/>
      <c r="Z3" s="278"/>
    </row>
    <row r="4" spans="1:26" ht="34.5" thickBot="1" x14ac:dyDescent="0.3">
      <c r="A4" s="281"/>
      <c r="B4" s="284"/>
      <c r="C4" s="289"/>
      <c r="D4" s="106" t="s">
        <v>219</v>
      </c>
      <c r="E4" s="106" t="s">
        <v>201</v>
      </c>
      <c r="F4" s="106" t="s">
        <v>202</v>
      </c>
      <c r="G4" s="106" t="s">
        <v>220</v>
      </c>
      <c r="H4" s="106" t="s">
        <v>221</v>
      </c>
      <c r="I4" s="106" t="s">
        <v>222</v>
      </c>
      <c r="J4" s="277"/>
      <c r="K4" s="106" t="s">
        <v>223</v>
      </c>
      <c r="L4" s="106" t="s">
        <v>224</v>
      </c>
      <c r="M4" s="106" t="s">
        <v>225</v>
      </c>
      <c r="N4" s="107" t="s">
        <v>226</v>
      </c>
      <c r="O4" s="289"/>
      <c r="P4" s="106" t="s">
        <v>219</v>
      </c>
      <c r="Q4" s="106" t="s">
        <v>201</v>
      </c>
      <c r="R4" s="106" t="s">
        <v>202</v>
      </c>
      <c r="S4" s="106" t="s">
        <v>220</v>
      </c>
      <c r="T4" s="106" t="s">
        <v>221</v>
      </c>
      <c r="U4" s="106" t="s">
        <v>222</v>
      </c>
      <c r="V4" s="277"/>
      <c r="W4" s="106" t="s">
        <v>223</v>
      </c>
      <c r="X4" s="106" t="s">
        <v>224</v>
      </c>
      <c r="Y4" s="106" t="s">
        <v>225</v>
      </c>
      <c r="Z4" s="106" t="s">
        <v>226</v>
      </c>
    </row>
    <row r="5" spans="1:26" s="112" customFormat="1" ht="11.25" x14ac:dyDescent="0.2">
      <c r="A5" s="108" t="s">
        <v>227</v>
      </c>
      <c r="B5" s="109">
        <v>857.32730000000004</v>
      </c>
      <c r="C5" s="109">
        <v>50.968600000000002</v>
      </c>
      <c r="D5" s="109">
        <v>34.8324</v>
      </c>
      <c r="E5" s="109">
        <v>0</v>
      </c>
      <c r="F5" s="109">
        <v>0</v>
      </c>
      <c r="G5" s="109">
        <v>4.1140999999999996</v>
      </c>
      <c r="H5" s="109">
        <v>0</v>
      </c>
      <c r="I5" s="109">
        <v>12.0221</v>
      </c>
      <c r="J5" s="109">
        <v>806.3587</v>
      </c>
      <c r="K5" s="109">
        <v>786.42110000000002</v>
      </c>
      <c r="L5" s="109">
        <v>6.4799999999999996E-2</v>
      </c>
      <c r="M5" s="109">
        <v>3.3496000000000001</v>
      </c>
      <c r="N5" s="110">
        <v>16.523199999999999</v>
      </c>
      <c r="O5" s="111">
        <f>C5/$B5*100</f>
        <v>5.9450573894007572</v>
      </c>
      <c r="P5" s="111">
        <f t="shared" ref="P5:Z20" si="0">D5/$B5*100</f>
        <v>4.0629057304019129</v>
      </c>
      <c r="Q5" s="111">
        <f t="shared" si="0"/>
        <v>0</v>
      </c>
      <c r="R5" s="111">
        <f t="shared" si="0"/>
        <v>0</v>
      </c>
      <c r="S5" s="111">
        <f t="shared" si="0"/>
        <v>0.47987507221571035</v>
      </c>
      <c r="T5" s="111">
        <f t="shared" si="0"/>
        <v>0</v>
      </c>
      <c r="U5" s="111">
        <f t="shared" si="0"/>
        <v>1.4022765867831339</v>
      </c>
      <c r="V5" s="111">
        <f t="shared" si="0"/>
        <v>94.054942610599241</v>
      </c>
      <c r="W5" s="111">
        <f t="shared" si="0"/>
        <v>91.729389697493588</v>
      </c>
      <c r="X5" s="111">
        <f t="shared" si="0"/>
        <v>7.558373563981923E-3</v>
      </c>
      <c r="Y5" s="111">
        <f t="shared" si="0"/>
        <v>0.390702593980152</v>
      </c>
      <c r="Z5" s="111">
        <f t="shared" si="0"/>
        <v>1.9272919455615143</v>
      </c>
    </row>
    <row r="6" spans="1:26" s="112" customFormat="1" ht="11.25" x14ac:dyDescent="0.2">
      <c r="A6" s="108" t="s">
        <v>228</v>
      </c>
      <c r="B6" s="109">
        <v>993.33259999999996</v>
      </c>
      <c r="C6" s="109">
        <v>631.86599999999999</v>
      </c>
      <c r="D6" s="109">
        <v>343.45389999999998</v>
      </c>
      <c r="E6" s="109">
        <v>0</v>
      </c>
      <c r="F6" s="109">
        <v>0</v>
      </c>
      <c r="G6" s="109">
        <v>25.8628</v>
      </c>
      <c r="H6" s="109">
        <v>191.08670000000001</v>
      </c>
      <c r="I6" s="109">
        <v>71.462599999999995</v>
      </c>
      <c r="J6" s="109">
        <v>361.46659999999997</v>
      </c>
      <c r="K6" s="109">
        <v>308.27449999999999</v>
      </c>
      <c r="L6" s="109">
        <v>2.7029999999999998</v>
      </c>
      <c r="M6" s="109">
        <v>13.457700000000001</v>
      </c>
      <c r="N6" s="109">
        <v>37.031399999999998</v>
      </c>
      <c r="O6" s="113">
        <f t="shared" ref="O6:Z40" si="1">C6/$B6*100</f>
        <v>63.610718101872422</v>
      </c>
      <c r="P6" s="113">
        <f t="shared" si="0"/>
        <v>34.575921499002447</v>
      </c>
      <c r="Q6" s="113">
        <f t="shared" si="0"/>
        <v>0</v>
      </c>
      <c r="R6" s="113">
        <f t="shared" si="0"/>
        <v>0</v>
      </c>
      <c r="S6" s="113">
        <f t="shared" si="0"/>
        <v>2.6036395060425885</v>
      </c>
      <c r="T6" s="113">
        <f t="shared" si="0"/>
        <v>19.236930309143183</v>
      </c>
      <c r="U6" s="113">
        <f t="shared" si="0"/>
        <v>7.1942267876842063</v>
      </c>
      <c r="V6" s="113">
        <f t="shared" si="0"/>
        <v>36.389281898127571</v>
      </c>
      <c r="W6" s="113">
        <f t="shared" si="0"/>
        <v>31.034368548862691</v>
      </c>
      <c r="X6" s="113">
        <f t="shared" si="0"/>
        <v>0.27211429484947941</v>
      </c>
      <c r="Y6" s="113">
        <f t="shared" si="0"/>
        <v>1.3548030136129632</v>
      </c>
      <c r="Z6" s="113">
        <f t="shared" si="0"/>
        <v>3.7279960408024464</v>
      </c>
    </row>
    <row r="7" spans="1:26" s="112" customFormat="1" ht="11.25" x14ac:dyDescent="0.2">
      <c r="A7" s="108" t="s">
        <v>229</v>
      </c>
      <c r="B7" s="109">
        <v>669.95680000000004</v>
      </c>
      <c r="C7" s="109">
        <v>268.20929999999998</v>
      </c>
      <c r="D7" s="109">
        <v>134.0446</v>
      </c>
      <c r="E7" s="109">
        <v>0</v>
      </c>
      <c r="F7" s="109">
        <v>0</v>
      </c>
      <c r="G7" s="109">
        <v>13.8079</v>
      </c>
      <c r="H7" s="109">
        <v>3.4906000000000001</v>
      </c>
      <c r="I7" s="109">
        <v>116.86620000000001</v>
      </c>
      <c r="J7" s="109">
        <v>401.74750000000006</v>
      </c>
      <c r="K7" s="109">
        <v>306.55970000000002</v>
      </c>
      <c r="L7" s="109">
        <v>47.822899999999997</v>
      </c>
      <c r="M7" s="109">
        <v>8.2751000000000001</v>
      </c>
      <c r="N7" s="109">
        <v>39.089799999999997</v>
      </c>
      <c r="O7" s="113">
        <f t="shared" si="1"/>
        <v>40.033820091086461</v>
      </c>
      <c r="P7" s="113">
        <f t="shared" si="0"/>
        <v>20.007946781046179</v>
      </c>
      <c r="Q7" s="113">
        <f t="shared" si="0"/>
        <v>0</v>
      </c>
      <c r="R7" s="113">
        <f t="shared" si="0"/>
        <v>0</v>
      </c>
      <c r="S7" s="113">
        <f t="shared" si="0"/>
        <v>2.061013486242695</v>
      </c>
      <c r="T7" s="113">
        <f t="shared" si="0"/>
        <v>0.52101866866639757</v>
      </c>
      <c r="U7" s="113">
        <f t="shared" si="0"/>
        <v>17.443841155131196</v>
      </c>
      <c r="V7" s="113">
        <f t="shared" si="0"/>
        <v>59.966179908913531</v>
      </c>
      <c r="W7" s="113">
        <f t="shared" si="0"/>
        <v>45.758129479393297</v>
      </c>
      <c r="X7" s="113">
        <f t="shared" si="0"/>
        <v>7.1382065231668665</v>
      </c>
      <c r="Y7" s="113">
        <f t="shared" si="0"/>
        <v>1.2351691929987128</v>
      </c>
      <c r="Z7" s="113">
        <f t="shared" si="0"/>
        <v>5.8346747133546515</v>
      </c>
    </row>
    <row r="8" spans="1:26" s="112" customFormat="1" ht="11.25" x14ac:dyDescent="0.2">
      <c r="A8" s="108" t="s">
        <v>230</v>
      </c>
      <c r="B8" s="109">
        <v>562.30989999999997</v>
      </c>
      <c r="C8" s="109">
        <v>355.60430000000002</v>
      </c>
      <c r="D8" s="109">
        <v>301.6694</v>
      </c>
      <c r="E8" s="109">
        <v>0</v>
      </c>
      <c r="F8" s="109">
        <v>0</v>
      </c>
      <c r="G8" s="109">
        <v>10.254</v>
      </c>
      <c r="H8" s="109">
        <v>2.2433999999999998</v>
      </c>
      <c r="I8" s="109">
        <v>41.4375</v>
      </c>
      <c r="J8" s="109">
        <v>206.70560000000003</v>
      </c>
      <c r="K8" s="109">
        <v>44.495199999999997</v>
      </c>
      <c r="L8" s="109">
        <v>87.599400000000003</v>
      </c>
      <c r="M8" s="109">
        <v>10.6715</v>
      </c>
      <c r="N8" s="109">
        <v>63.939500000000002</v>
      </c>
      <c r="O8" s="113">
        <f t="shared" si="1"/>
        <v>63.239914502661264</v>
      </c>
      <c r="P8" s="113">
        <f t="shared" si="0"/>
        <v>53.648246278431166</v>
      </c>
      <c r="Q8" s="113">
        <f t="shared" si="0"/>
        <v>0</v>
      </c>
      <c r="R8" s="113">
        <f t="shared" si="0"/>
        <v>0</v>
      </c>
      <c r="S8" s="113">
        <f t="shared" si="0"/>
        <v>1.8235496120555588</v>
      </c>
      <c r="T8" s="113">
        <f t="shared" si="0"/>
        <v>0.39896149792134195</v>
      </c>
      <c r="U8" s="113">
        <f t="shared" si="0"/>
        <v>7.3691571142531904</v>
      </c>
      <c r="V8" s="113">
        <f t="shared" si="0"/>
        <v>36.76008549733875</v>
      </c>
      <c r="W8" s="113">
        <f t="shared" si="0"/>
        <v>7.9129319971069325</v>
      </c>
      <c r="X8" s="113">
        <f t="shared" si="0"/>
        <v>15.578491504417761</v>
      </c>
      <c r="Y8" s="113">
        <f t="shared" si="0"/>
        <v>1.8977969265702062</v>
      </c>
      <c r="Z8" s="113">
        <f t="shared" si="0"/>
        <v>11.370865069243846</v>
      </c>
    </row>
    <row r="9" spans="1:26" s="112" customFormat="1" ht="11.25" x14ac:dyDescent="0.2">
      <c r="A9" s="108" t="s">
        <v>231</v>
      </c>
      <c r="B9" s="109">
        <v>353.1343</v>
      </c>
      <c r="C9" s="109">
        <v>166.0651</v>
      </c>
      <c r="D9" s="109">
        <v>104.2885</v>
      </c>
      <c r="E9" s="109">
        <v>0</v>
      </c>
      <c r="F9" s="109">
        <v>0</v>
      </c>
      <c r="G9" s="109">
        <v>13.599500000000001</v>
      </c>
      <c r="H9" s="109">
        <v>5.4401999999999999</v>
      </c>
      <c r="I9" s="109">
        <v>42.736899999999999</v>
      </c>
      <c r="J9" s="109">
        <v>187.0692</v>
      </c>
      <c r="K9" s="109">
        <v>159.9752</v>
      </c>
      <c r="L9" s="109">
        <v>2.0846</v>
      </c>
      <c r="M9" s="109">
        <v>6.9974999999999996</v>
      </c>
      <c r="N9" s="109">
        <v>18.011900000000001</v>
      </c>
      <c r="O9" s="113">
        <f t="shared" si="1"/>
        <v>47.026046464475414</v>
      </c>
      <c r="P9" s="113">
        <f t="shared" si="0"/>
        <v>29.532248779005609</v>
      </c>
      <c r="Q9" s="113">
        <f t="shared" si="0"/>
        <v>0</v>
      </c>
      <c r="R9" s="113">
        <f t="shared" si="0"/>
        <v>0</v>
      </c>
      <c r="S9" s="113">
        <f t="shared" si="0"/>
        <v>3.851084417458174</v>
      </c>
      <c r="T9" s="113">
        <f t="shared" si="0"/>
        <v>1.5405470383364064</v>
      </c>
      <c r="U9" s="113">
        <f t="shared" si="0"/>
        <v>12.102166229675225</v>
      </c>
      <c r="V9" s="113">
        <f t="shared" si="0"/>
        <v>52.973953535524586</v>
      </c>
      <c r="W9" s="113">
        <f t="shared" si="0"/>
        <v>45.301518430806638</v>
      </c>
      <c r="X9" s="113">
        <f t="shared" si="0"/>
        <v>0.59031365687218718</v>
      </c>
      <c r="Y9" s="113">
        <f t="shared" si="0"/>
        <v>1.9815407339360689</v>
      </c>
      <c r="Z9" s="113">
        <f t="shared" si="0"/>
        <v>5.1005807139096939</v>
      </c>
    </row>
    <row r="10" spans="1:26" s="112" customFormat="1" ht="11.25" x14ac:dyDescent="0.2">
      <c r="A10" s="108" t="s">
        <v>232</v>
      </c>
      <c r="B10" s="109">
        <v>2430.6756999999998</v>
      </c>
      <c r="C10" s="109">
        <v>1559.1926000000001</v>
      </c>
      <c r="D10" s="109">
        <v>1240.3198</v>
      </c>
      <c r="E10" s="109">
        <v>0</v>
      </c>
      <c r="F10" s="109">
        <v>0</v>
      </c>
      <c r="G10" s="109">
        <v>55.262</v>
      </c>
      <c r="H10" s="109">
        <v>23.559100000000001</v>
      </c>
      <c r="I10" s="109">
        <v>240.05170000000001</v>
      </c>
      <c r="J10" s="109">
        <v>871.48309999999992</v>
      </c>
      <c r="K10" s="109">
        <v>575.29539999999997</v>
      </c>
      <c r="L10" s="109">
        <v>103.3272</v>
      </c>
      <c r="M10" s="109">
        <v>46.857399999999998</v>
      </c>
      <c r="N10" s="109">
        <v>146.00309999999999</v>
      </c>
      <c r="O10" s="113">
        <f t="shared" si="1"/>
        <v>64.146467585124583</v>
      </c>
      <c r="P10" s="113">
        <f t="shared" si="0"/>
        <v>51.027777996052706</v>
      </c>
      <c r="Q10" s="113">
        <f t="shared" si="0"/>
        <v>0</v>
      </c>
      <c r="R10" s="113">
        <f t="shared" si="0"/>
        <v>0</v>
      </c>
      <c r="S10" s="113">
        <f t="shared" si="0"/>
        <v>2.2735241891791653</v>
      </c>
      <c r="T10" s="113">
        <f t="shared" si="0"/>
        <v>0.96924077531198449</v>
      </c>
      <c r="U10" s="113">
        <f t="shared" si="0"/>
        <v>9.8759246245807297</v>
      </c>
      <c r="V10" s="113">
        <f t="shared" si="0"/>
        <v>35.853532414875424</v>
      </c>
      <c r="W10" s="113">
        <f t="shared" si="0"/>
        <v>23.668126521361941</v>
      </c>
      <c r="X10" s="113">
        <f t="shared" si="0"/>
        <v>4.2509660996734375</v>
      </c>
      <c r="Y10" s="113">
        <f t="shared" si="0"/>
        <v>1.9277520238508163</v>
      </c>
      <c r="Z10" s="113">
        <f t="shared" si="0"/>
        <v>6.0066877699892256</v>
      </c>
    </row>
    <row r="11" spans="1:26" s="112" customFormat="1" ht="11.25" x14ac:dyDescent="0.2">
      <c r="A11" s="108" t="s">
        <v>233</v>
      </c>
      <c r="B11" s="109">
        <v>554.03740000000005</v>
      </c>
      <c r="C11" s="109">
        <v>439.4126</v>
      </c>
      <c r="D11" s="109">
        <v>385.70209999999997</v>
      </c>
      <c r="E11" s="109">
        <v>0</v>
      </c>
      <c r="F11" s="109">
        <v>0</v>
      </c>
      <c r="G11" s="109">
        <v>10.470499999999999</v>
      </c>
      <c r="H11" s="109">
        <v>0.67679999999999996</v>
      </c>
      <c r="I11" s="109">
        <v>42.563200000000002</v>
      </c>
      <c r="J11" s="109">
        <v>114.62479999999999</v>
      </c>
      <c r="K11" s="109">
        <v>82.651499999999999</v>
      </c>
      <c r="L11" s="109">
        <v>2.0301</v>
      </c>
      <c r="M11" s="109">
        <v>7.1029999999999998</v>
      </c>
      <c r="N11" s="109">
        <v>22.840199999999999</v>
      </c>
      <c r="O11" s="113">
        <f t="shared" si="1"/>
        <v>79.310999582338653</v>
      </c>
      <c r="P11" s="113">
        <f t="shared" si="0"/>
        <v>69.616617939510931</v>
      </c>
      <c r="Q11" s="113">
        <f t="shared" si="0"/>
        <v>0</v>
      </c>
      <c r="R11" s="113">
        <f t="shared" si="0"/>
        <v>0</v>
      </c>
      <c r="S11" s="113">
        <f t="shared" si="0"/>
        <v>1.8898543672322479</v>
      </c>
      <c r="T11" s="113">
        <f t="shared" si="0"/>
        <v>0.12215781822671175</v>
      </c>
      <c r="U11" s="113">
        <f t="shared" si="0"/>
        <v>7.682369457368762</v>
      </c>
      <c r="V11" s="113">
        <f t="shared" si="0"/>
        <v>20.689000417661333</v>
      </c>
      <c r="W11" s="113">
        <f t="shared" si="0"/>
        <v>14.918036219215525</v>
      </c>
      <c r="X11" s="113">
        <f t="shared" si="0"/>
        <v>0.36641930671106315</v>
      </c>
      <c r="Y11" s="113">
        <f t="shared" si="0"/>
        <v>1.282043414397656</v>
      </c>
      <c r="Z11" s="113">
        <f t="shared" si="0"/>
        <v>4.1225014773370896</v>
      </c>
    </row>
    <row r="12" spans="1:26" s="112" customFormat="1" ht="11.25" x14ac:dyDescent="0.2">
      <c r="A12" s="108" t="s">
        <v>234</v>
      </c>
      <c r="B12" s="109">
        <v>1383.5144</v>
      </c>
      <c r="C12" s="109">
        <v>639.40300000000002</v>
      </c>
      <c r="D12" s="109">
        <v>272.61849999999998</v>
      </c>
      <c r="E12" s="109">
        <v>0</v>
      </c>
      <c r="F12" s="109">
        <v>0</v>
      </c>
      <c r="G12" s="109">
        <v>33.0946</v>
      </c>
      <c r="H12" s="109">
        <v>99.39</v>
      </c>
      <c r="I12" s="109">
        <v>234.29990000000001</v>
      </c>
      <c r="J12" s="109">
        <v>744.1114</v>
      </c>
      <c r="K12" s="109">
        <v>592.02440000000001</v>
      </c>
      <c r="L12" s="109">
        <v>51.834099999999999</v>
      </c>
      <c r="M12" s="109">
        <v>15.938800000000001</v>
      </c>
      <c r="N12" s="109">
        <v>84.314099999999996</v>
      </c>
      <c r="O12" s="113">
        <f t="shared" si="1"/>
        <v>46.215854348895832</v>
      </c>
      <c r="P12" s="113">
        <f t="shared" si="0"/>
        <v>19.704782255970734</v>
      </c>
      <c r="Q12" s="113">
        <f t="shared" si="0"/>
        <v>0</v>
      </c>
      <c r="R12" s="113">
        <f t="shared" si="0"/>
        <v>0</v>
      </c>
      <c r="S12" s="113">
        <f t="shared" si="0"/>
        <v>2.3920676214139873</v>
      </c>
      <c r="T12" s="113">
        <f t="shared" si="0"/>
        <v>7.1838789679384618</v>
      </c>
      <c r="U12" s="113">
        <f t="shared" si="0"/>
        <v>16.935125503572639</v>
      </c>
      <c r="V12" s="113">
        <f t="shared" si="0"/>
        <v>53.784145651104176</v>
      </c>
      <c r="W12" s="113">
        <f t="shared" si="0"/>
        <v>42.791343552333103</v>
      </c>
      <c r="X12" s="113">
        <f t="shared" si="0"/>
        <v>3.7465529813061575</v>
      </c>
      <c r="Y12" s="113">
        <f t="shared" si="0"/>
        <v>1.1520516157981442</v>
      </c>
      <c r="Z12" s="113">
        <f t="shared" si="0"/>
        <v>6.0941975016667698</v>
      </c>
    </row>
    <row r="13" spans="1:26" s="112" customFormat="1" ht="11.25" x14ac:dyDescent="0.2">
      <c r="A13" s="108" t="s">
        <v>235</v>
      </c>
      <c r="B13" s="109">
        <v>1333.5382999999999</v>
      </c>
      <c r="C13" s="109">
        <v>820.11170000000004</v>
      </c>
      <c r="D13" s="109">
        <v>617.87059999999997</v>
      </c>
      <c r="E13" s="109">
        <v>0</v>
      </c>
      <c r="F13" s="109">
        <v>0</v>
      </c>
      <c r="G13" s="109">
        <v>31.439699999999998</v>
      </c>
      <c r="H13" s="109">
        <v>21.6191</v>
      </c>
      <c r="I13" s="109">
        <v>149.1823</v>
      </c>
      <c r="J13" s="109">
        <v>513.42660000000001</v>
      </c>
      <c r="K13" s="109">
        <v>423.17270000000002</v>
      </c>
      <c r="L13" s="109">
        <v>7.9161000000000001</v>
      </c>
      <c r="M13" s="109">
        <v>17.460599999999999</v>
      </c>
      <c r="N13" s="109">
        <v>64.877200000000002</v>
      </c>
      <c r="O13" s="113">
        <f t="shared" si="1"/>
        <v>61.498923577972988</v>
      </c>
      <c r="P13" s="113">
        <f t="shared" si="0"/>
        <v>46.333172433067723</v>
      </c>
      <c r="Q13" s="113">
        <f t="shared" si="0"/>
        <v>0</v>
      </c>
      <c r="R13" s="113">
        <f t="shared" si="0"/>
        <v>0</v>
      </c>
      <c r="S13" s="113">
        <f t="shared" si="0"/>
        <v>2.3576150756224998</v>
      </c>
      <c r="T13" s="113">
        <f t="shared" si="0"/>
        <v>1.6211832835997289</v>
      </c>
      <c r="U13" s="113">
        <f t="shared" si="0"/>
        <v>11.186952785683021</v>
      </c>
      <c r="V13" s="113">
        <f t="shared" si="0"/>
        <v>38.501076422027026</v>
      </c>
      <c r="W13" s="113">
        <f t="shared" si="0"/>
        <v>31.733074333148142</v>
      </c>
      <c r="X13" s="113">
        <f t="shared" si="0"/>
        <v>0.59361624634253107</v>
      </c>
      <c r="Y13" s="113">
        <f t="shared" si="0"/>
        <v>1.3093437211364685</v>
      </c>
      <c r="Z13" s="113">
        <f t="shared" si="0"/>
        <v>4.8650421213998882</v>
      </c>
    </row>
    <row r="14" spans="1:26" s="112" customFormat="1" ht="11.25" x14ac:dyDescent="0.2">
      <c r="A14" s="108" t="s">
        <v>236</v>
      </c>
      <c r="B14" s="109">
        <v>506.57780000000002</v>
      </c>
      <c r="C14" s="109">
        <v>373.87830000000002</v>
      </c>
      <c r="D14" s="109">
        <v>298.03710000000001</v>
      </c>
      <c r="E14" s="109">
        <v>0</v>
      </c>
      <c r="F14" s="109">
        <v>0</v>
      </c>
      <c r="G14" s="109">
        <v>12.9574</v>
      </c>
      <c r="H14" s="109">
        <v>12.4011</v>
      </c>
      <c r="I14" s="109">
        <v>50.482700000000001</v>
      </c>
      <c r="J14" s="109">
        <v>132.6995</v>
      </c>
      <c r="K14" s="109">
        <v>90.780900000000003</v>
      </c>
      <c r="L14" s="109">
        <v>4.7717999999999998</v>
      </c>
      <c r="M14" s="109">
        <v>8.1638000000000002</v>
      </c>
      <c r="N14" s="109">
        <v>28.983000000000001</v>
      </c>
      <c r="O14" s="113">
        <f t="shared" si="1"/>
        <v>73.804714695353795</v>
      </c>
      <c r="P14" s="113">
        <f t="shared" si="0"/>
        <v>58.833430916238342</v>
      </c>
      <c r="Q14" s="113">
        <f t="shared" si="0"/>
        <v>0</v>
      </c>
      <c r="R14" s="113">
        <f t="shared" si="0"/>
        <v>0</v>
      </c>
      <c r="S14" s="113">
        <f t="shared" si="0"/>
        <v>2.5578302089037459</v>
      </c>
      <c r="T14" s="113">
        <f t="shared" si="0"/>
        <v>2.4480148952441261</v>
      </c>
      <c r="U14" s="113">
        <f t="shared" si="0"/>
        <v>9.9654386749675954</v>
      </c>
      <c r="V14" s="113">
        <f t="shared" si="0"/>
        <v>26.195285304646195</v>
      </c>
      <c r="W14" s="113">
        <f t="shared" si="0"/>
        <v>17.920426043146779</v>
      </c>
      <c r="X14" s="113">
        <f t="shared" si="0"/>
        <v>0.94196784778172271</v>
      </c>
      <c r="Y14" s="113">
        <f t="shared" si="0"/>
        <v>1.6115589747517558</v>
      </c>
      <c r="Z14" s="113">
        <f t="shared" si="0"/>
        <v>5.7213324389659395</v>
      </c>
    </row>
    <row r="15" spans="1:26" s="112" customFormat="1" ht="11.25" x14ac:dyDescent="0.2">
      <c r="A15" s="108" t="s">
        <v>237</v>
      </c>
      <c r="B15" s="109">
        <v>600.51459999999997</v>
      </c>
      <c r="C15" s="109">
        <v>139.0299</v>
      </c>
      <c r="D15" s="109">
        <v>28.726900000000001</v>
      </c>
      <c r="E15" s="109">
        <v>0</v>
      </c>
      <c r="F15" s="109">
        <v>0</v>
      </c>
      <c r="G15" s="109">
        <v>12.9473</v>
      </c>
      <c r="H15" s="109">
        <v>0.98619999999999997</v>
      </c>
      <c r="I15" s="109">
        <v>96.369500000000002</v>
      </c>
      <c r="J15" s="109">
        <v>461.48470000000003</v>
      </c>
      <c r="K15" s="109">
        <v>431.3476</v>
      </c>
      <c r="L15" s="109">
        <v>2.3399000000000001</v>
      </c>
      <c r="M15" s="109">
        <v>3.4331</v>
      </c>
      <c r="N15" s="109">
        <v>24.364100000000001</v>
      </c>
      <c r="O15" s="113">
        <f t="shared" si="1"/>
        <v>23.151793478459975</v>
      </c>
      <c r="P15" s="113">
        <f t="shared" si="0"/>
        <v>4.7837138347677142</v>
      </c>
      <c r="Q15" s="113">
        <f t="shared" si="0"/>
        <v>0</v>
      </c>
      <c r="R15" s="113">
        <f t="shared" si="0"/>
        <v>0</v>
      </c>
      <c r="S15" s="113">
        <f t="shared" si="0"/>
        <v>2.1560341746895082</v>
      </c>
      <c r="T15" s="113">
        <f t="shared" si="0"/>
        <v>0.16422581565877001</v>
      </c>
      <c r="U15" s="113">
        <f t="shared" si="0"/>
        <v>16.047819653343982</v>
      </c>
      <c r="V15" s="113">
        <f t="shared" si="0"/>
        <v>76.848206521540035</v>
      </c>
      <c r="W15" s="113">
        <f t="shared" si="0"/>
        <v>71.829660760954027</v>
      </c>
      <c r="X15" s="113">
        <f t="shared" si="0"/>
        <v>0.38964914425061442</v>
      </c>
      <c r="Y15" s="113">
        <f t="shared" si="0"/>
        <v>0.5716930112939802</v>
      </c>
      <c r="Z15" s="113">
        <f t="shared" si="0"/>
        <v>4.0572036050414093</v>
      </c>
    </row>
    <row r="16" spans="1:26" s="112" customFormat="1" ht="11.25" x14ac:dyDescent="0.2">
      <c r="A16" s="108" t="s">
        <v>238</v>
      </c>
      <c r="B16" s="109">
        <v>1020.2744</v>
      </c>
      <c r="C16" s="109">
        <v>691.88430000000005</v>
      </c>
      <c r="D16" s="109">
        <v>453.3168</v>
      </c>
      <c r="E16" s="109">
        <v>0</v>
      </c>
      <c r="F16" s="109">
        <v>0</v>
      </c>
      <c r="G16" s="109">
        <v>32.066200000000002</v>
      </c>
      <c r="H16" s="109">
        <v>5.4668000000000001</v>
      </c>
      <c r="I16" s="109">
        <v>201.03450000000001</v>
      </c>
      <c r="J16" s="109">
        <v>328.39010000000002</v>
      </c>
      <c r="K16" s="109">
        <v>214.5693</v>
      </c>
      <c r="L16" s="109">
        <v>22.376300000000001</v>
      </c>
      <c r="M16" s="109">
        <v>18.4146</v>
      </c>
      <c r="N16" s="109">
        <v>73.029899999999998</v>
      </c>
      <c r="O16" s="113">
        <f t="shared" si="1"/>
        <v>67.813550942765985</v>
      </c>
      <c r="P16" s="113">
        <f t="shared" si="0"/>
        <v>44.430870753985396</v>
      </c>
      <c r="Q16" s="113">
        <f t="shared" si="0"/>
        <v>0</v>
      </c>
      <c r="R16" s="113">
        <f t="shared" si="0"/>
        <v>0</v>
      </c>
      <c r="S16" s="113">
        <f t="shared" si="0"/>
        <v>3.1428995964222959</v>
      </c>
      <c r="T16" s="113">
        <f t="shared" si="0"/>
        <v>0.5358166391315905</v>
      </c>
      <c r="U16" s="113">
        <f t="shared" si="0"/>
        <v>19.703963953226701</v>
      </c>
      <c r="V16" s="113">
        <f t="shared" si="0"/>
        <v>32.186449057234015</v>
      </c>
      <c r="W16" s="113">
        <f t="shared" si="0"/>
        <v>21.030548252509323</v>
      </c>
      <c r="X16" s="113">
        <f t="shared" si="0"/>
        <v>2.1931648976000964</v>
      </c>
      <c r="Y16" s="113">
        <f t="shared" si="0"/>
        <v>1.804867396457267</v>
      </c>
      <c r="Z16" s="113">
        <f t="shared" si="0"/>
        <v>7.1578685106673259</v>
      </c>
    </row>
    <row r="17" spans="1:26" s="112" customFormat="1" ht="11.25" x14ac:dyDescent="0.2">
      <c r="A17" s="108" t="s">
        <v>239</v>
      </c>
      <c r="B17" s="109">
        <v>462.2056</v>
      </c>
      <c r="C17" s="109">
        <v>360.89890000000003</v>
      </c>
      <c r="D17" s="109">
        <v>266.2525</v>
      </c>
      <c r="E17" s="109">
        <v>0</v>
      </c>
      <c r="F17" s="109">
        <v>0</v>
      </c>
      <c r="G17" s="109">
        <v>16.909300000000002</v>
      </c>
      <c r="H17" s="109">
        <v>26.739799999999999</v>
      </c>
      <c r="I17" s="109">
        <v>50.997300000000003</v>
      </c>
      <c r="J17" s="109">
        <v>101.30670000000001</v>
      </c>
      <c r="K17" s="109">
        <v>39.3489</v>
      </c>
      <c r="L17" s="109">
        <v>8.7906999999999993</v>
      </c>
      <c r="M17" s="109">
        <v>12.761100000000001</v>
      </c>
      <c r="N17" s="109">
        <v>40.405999999999999</v>
      </c>
      <c r="O17" s="113">
        <f t="shared" si="1"/>
        <v>78.081896887445765</v>
      </c>
      <c r="P17" s="113">
        <f t="shared" si="0"/>
        <v>57.604775883286571</v>
      </c>
      <c r="Q17" s="113">
        <f t="shared" si="0"/>
        <v>0</v>
      </c>
      <c r="R17" s="113">
        <f t="shared" si="0"/>
        <v>0</v>
      </c>
      <c r="S17" s="113">
        <f t="shared" si="0"/>
        <v>3.6583935806922292</v>
      </c>
      <c r="T17" s="113">
        <f t="shared" si="0"/>
        <v>5.7852609314988825</v>
      </c>
      <c r="U17" s="113">
        <f t="shared" si="0"/>
        <v>11.033466491968078</v>
      </c>
      <c r="V17" s="113">
        <f t="shared" si="0"/>
        <v>21.918103112554242</v>
      </c>
      <c r="W17" s="113">
        <f t="shared" si="0"/>
        <v>8.513289324058384</v>
      </c>
      <c r="X17" s="113">
        <f t="shared" si="0"/>
        <v>1.9019025299563657</v>
      </c>
      <c r="Y17" s="113">
        <f t="shared" si="0"/>
        <v>2.7609141905680068</v>
      </c>
      <c r="Z17" s="113">
        <f t="shared" si="0"/>
        <v>8.7419970679714822</v>
      </c>
    </row>
    <row r="18" spans="1:26" s="112" customFormat="1" ht="11.25" x14ac:dyDescent="0.2">
      <c r="A18" s="108" t="s">
        <v>240</v>
      </c>
      <c r="B18" s="109">
        <v>4045.1882000000001</v>
      </c>
      <c r="C18" s="109">
        <v>2559.1219999999998</v>
      </c>
      <c r="D18" s="109">
        <v>2107.8472000000002</v>
      </c>
      <c r="E18" s="109">
        <v>0</v>
      </c>
      <c r="F18" s="109">
        <v>0</v>
      </c>
      <c r="G18" s="109">
        <v>64.352000000000004</v>
      </c>
      <c r="H18" s="109">
        <v>71.450500000000005</v>
      </c>
      <c r="I18" s="109">
        <v>315.47230000000002</v>
      </c>
      <c r="J18" s="109">
        <v>1486.0661999999998</v>
      </c>
      <c r="K18" s="109">
        <v>1107.2672</v>
      </c>
      <c r="L18" s="109">
        <v>77.924099999999996</v>
      </c>
      <c r="M18" s="109">
        <v>55.410699999999999</v>
      </c>
      <c r="N18" s="109">
        <v>245.46420000000001</v>
      </c>
      <c r="O18" s="113">
        <f t="shared" si="1"/>
        <v>63.26336065155138</v>
      </c>
      <c r="P18" s="113">
        <f t="shared" si="0"/>
        <v>52.107518755246055</v>
      </c>
      <c r="Q18" s="113">
        <f t="shared" si="0"/>
        <v>0</v>
      </c>
      <c r="R18" s="113">
        <f t="shared" si="0"/>
        <v>0</v>
      </c>
      <c r="S18" s="113">
        <f t="shared" si="0"/>
        <v>1.5908283327831323</v>
      </c>
      <c r="T18" s="113">
        <f t="shared" si="0"/>
        <v>1.7663084254028034</v>
      </c>
      <c r="U18" s="113">
        <f t="shared" si="0"/>
        <v>7.7987051381194092</v>
      </c>
      <c r="V18" s="113">
        <f t="shared" si="0"/>
        <v>36.736639348448605</v>
      </c>
      <c r="W18" s="113">
        <f t="shared" si="0"/>
        <v>27.372452040673906</v>
      </c>
      <c r="X18" s="113">
        <f t="shared" si="0"/>
        <v>1.9263405346628866</v>
      </c>
      <c r="Y18" s="113">
        <f t="shared" si="0"/>
        <v>1.3697928813299711</v>
      </c>
      <c r="Z18" s="113">
        <f t="shared" si="0"/>
        <v>6.0680538917818456</v>
      </c>
    </row>
    <row r="19" spans="1:26" s="112" customFormat="1" ht="11.25" x14ac:dyDescent="0.2">
      <c r="A19" s="108" t="s">
        <v>241</v>
      </c>
      <c r="B19" s="109">
        <v>166.15450000000001</v>
      </c>
      <c r="C19" s="109">
        <v>142.07900000000001</v>
      </c>
      <c r="D19" s="109">
        <v>98.000600000000006</v>
      </c>
      <c r="E19" s="109">
        <v>0</v>
      </c>
      <c r="F19" s="109">
        <v>0</v>
      </c>
      <c r="G19" s="109">
        <v>4.1492000000000004</v>
      </c>
      <c r="H19" s="109">
        <v>18.9617</v>
      </c>
      <c r="I19" s="109">
        <v>20.967500000000001</v>
      </c>
      <c r="J19" s="109">
        <v>24.075500000000002</v>
      </c>
      <c r="K19" s="109">
        <v>4.3083</v>
      </c>
      <c r="L19" s="109">
        <v>0.84150000000000003</v>
      </c>
      <c r="M19" s="109">
        <v>2.7768000000000002</v>
      </c>
      <c r="N19" s="109">
        <v>16.148900000000001</v>
      </c>
      <c r="O19" s="113">
        <f t="shared" si="1"/>
        <v>85.510172760894221</v>
      </c>
      <c r="P19" s="113">
        <f t="shared" si="0"/>
        <v>58.981610489032796</v>
      </c>
      <c r="Q19" s="113">
        <f t="shared" si="0"/>
        <v>0</v>
      </c>
      <c r="R19" s="113">
        <f t="shared" si="0"/>
        <v>0</v>
      </c>
      <c r="S19" s="113">
        <f t="shared" si="0"/>
        <v>2.4971938767833555</v>
      </c>
      <c r="T19" s="113">
        <f t="shared" si="0"/>
        <v>11.412089350574314</v>
      </c>
      <c r="U19" s="113">
        <f t="shared" si="0"/>
        <v>12.619279044503759</v>
      </c>
      <c r="V19" s="113">
        <f t="shared" si="0"/>
        <v>14.489827239105772</v>
      </c>
      <c r="W19" s="113">
        <f t="shared" si="0"/>
        <v>2.5929481296022674</v>
      </c>
      <c r="X19" s="113">
        <f t="shared" si="0"/>
        <v>0.5064563403338459</v>
      </c>
      <c r="Y19" s="113">
        <f t="shared" si="0"/>
        <v>1.671215645679172</v>
      </c>
      <c r="Z19" s="113">
        <f t="shared" si="0"/>
        <v>9.7192071234904862</v>
      </c>
    </row>
    <row r="20" spans="1:26" s="112" customFormat="1" ht="11.25" x14ac:dyDescent="0.2">
      <c r="A20" s="108" t="s">
        <v>242</v>
      </c>
      <c r="B20" s="109">
        <v>395.2029</v>
      </c>
      <c r="C20" s="109">
        <v>322.24299999999999</v>
      </c>
      <c r="D20" s="109">
        <v>231.19720000000001</v>
      </c>
      <c r="E20" s="109">
        <v>0</v>
      </c>
      <c r="F20" s="109">
        <v>0</v>
      </c>
      <c r="G20" s="109">
        <v>12.4849</v>
      </c>
      <c r="H20" s="109">
        <v>0</v>
      </c>
      <c r="I20" s="109">
        <v>78.560900000000004</v>
      </c>
      <c r="J20" s="109">
        <v>72.959900000000005</v>
      </c>
      <c r="K20" s="109">
        <v>38.751199999999997</v>
      </c>
      <c r="L20" s="109">
        <v>4.9358000000000004</v>
      </c>
      <c r="M20" s="109">
        <v>6.0663999999999998</v>
      </c>
      <c r="N20" s="109">
        <v>23.206499999999998</v>
      </c>
      <c r="O20" s="113">
        <f t="shared" si="1"/>
        <v>81.538622312741126</v>
      </c>
      <c r="P20" s="113">
        <f t="shared" si="0"/>
        <v>58.500886506652662</v>
      </c>
      <c r="Q20" s="113">
        <f t="shared" si="0"/>
        <v>0</v>
      </c>
      <c r="R20" s="113">
        <f t="shared" si="0"/>
        <v>0</v>
      </c>
      <c r="S20" s="113">
        <f t="shared" si="0"/>
        <v>3.1591114336458568</v>
      </c>
      <c r="T20" s="113">
        <f t="shared" si="0"/>
        <v>0</v>
      </c>
      <c r="U20" s="113">
        <f t="shared" si="0"/>
        <v>19.878624372442612</v>
      </c>
      <c r="V20" s="113">
        <f t="shared" si="0"/>
        <v>18.461377687258874</v>
      </c>
      <c r="W20" s="113">
        <f t="shared" si="0"/>
        <v>9.8053936345102723</v>
      </c>
      <c r="X20" s="113">
        <f t="shared" si="0"/>
        <v>1.2489280822585058</v>
      </c>
      <c r="Y20" s="113">
        <f t="shared" si="0"/>
        <v>1.5350089789320878</v>
      </c>
      <c r="Z20" s="113">
        <f t="shared" si="0"/>
        <v>5.8720469915580065</v>
      </c>
    </row>
    <row r="21" spans="1:26" s="112" customFormat="1" ht="11.25" x14ac:dyDescent="0.2">
      <c r="A21" s="108" t="s">
        <v>243</v>
      </c>
      <c r="B21" s="109">
        <v>1982.6666</v>
      </c>
      <c r="C21" s="109">
        <v>1191.5716</v>
      </c>
      <c r="D21" s="109">
        <v>913.96889999999996</v>
      </c>
      <c r="E21" s="109">
        <v>0</v>
      </c>
      <c r="F21" s="109">
        <v>0</v>
      </c>
      <c r="G21" s="109">
        <v>34.134399999999999</v>
      </c>
      <c r="H21" s="109">
        <v>64.985299999999995</v>
      </c>
      <c r="I21" s="109">
        <v>178.483</v>
      </c>
      <c r="J21" s="109">
        <v>791.09500000000003</v>
      </c>
      <c r="K21" s="109">
        <v>656.39739999999995</v>
      </c>
      <c r="L21" s="109">
        <v>14.0578</v>
      </c>
      <c r="M21" s="109">
        <v>27.988499999999998</v>
      </c>
      <c r="N21" s="109">
        <v>92.651300000000006</v>
      </c>
      <c r="O21" s="113">
        <f t="shared" si="1"/>
        <v>60.099443850014922</v>
      </c>
      <c r="P21" s="113">
        <f t="shared" si="1"/>
        <v>46.097962209077409</v>
      </c>
      <c r="Q21" s="113">
        <f t="shared" si="1"/>
        <v>0</v>
      </c>
      <c r="R21" s="113">
        <f t="shared" si="1"/>
        <v>0</v>
      </c>
      <c r="S21" s="113">
        <f t="shared" si="1"/>
        <v>1.7216409455830848</v>
      </c>
      <c r="T21" s="113">
        <f t="shared" si="1"/>
        <v>3.2776715964247338</v>
      </c>
      <c r="U21" s="113">
        <f t="shared" si="1"/>
        <v>9.0021690989296932</v>
      </c>
      <c r="V21" s="113">
        <f t="shared" si="1"/>
        <v>39.900556149985078</v>
      </c>
      <c r="W21" s="113">
        <f t="shared" si="1"/>
        <v>33.106796674740977</v>
      </c>
      <c r="X21" s="113">
        <f t="shared" si="1"/>
        <v>0.7090349935788498</v>
      </c>
      <c r="Y21" s="113">
        <f t="shared" si="1"/>
        <v>1.4116594287713324</v>
      </c>
      <c r="Z21" s="113">
        <f t="shared" si="1"/>
        <v>4.6730650528939162</v>
      </c>
    </row>
    <row r="22" spans="1:26" s="112" customFormat="1" ht="11.25" x14ac:dyDescent="0.2">
      <c r="A22" s="108" t="s">
        <v>244</v>
      </c>
      <c r="B22" s="109">
        <v>588.76679999999999</v>
      </c>
      <c r="C22" s="109">
        <v>431.7919</v>
      </c>
      <c r="D22" s="109">
        <v>256.40820000000002</v>
      </c>
      <c r="E22" s="109">
        <v>0</v>
      </c>
      <c r="F22" s="109">
        <v>0</v>
      </c>
      <c r="G22" s="109">
        <v>11.9299</v>
      </c>
      <c r="H22" s="109">
        <v>22.851600000000001</v>
      </c>
      <c r="I22" s="109">
        <v>140.60220000000001</v>
      </c>
      <c r="J22" s="109">
        <v>156.97489999999999</v>
      </c>
      <c r="K22" s="109">
        <v>70.639300000000006</v>
      </c>
      <c r="L22" s="109">
        <v>20.290600000000001</v>
      </c>
      <c r="M22" s="109">
        <v>8.7560000000000002</v>
      </c>
      <c r="N22" s="109">
        <v>57.289000000000001</v>
      </c>
      <c r="O22" s="113">
        <f t="shared" si="1"/>
        <v>73.33835739379326</v>
      </c>
      <c r="P22" s="113">
        <f t="shared" si="1"/>
        <v>43.550043922313556</v>
      </c>
      <c r="Q22" s="113">
        <f t="shared" si="1"/>
        <v>0</v>
      </c>
      <c r="R22" s="113">
        <f t="shared" si="1"/>
        <v>0</v>
      </c>
      <c r="S22" s="113">
        <f t="shared" si="1"/>
        <v>2.0262521595986729</v>
      </c>
      <c r="T22" s="113">
        <f t="shared" si="1"/>
        <v>3.8812650441567023</v>
      </c>
      <c r="U22" s="113">
        <f t="shared" si="1"/>
        <v>23.880796267724339</v>
      </c>
      <c r="V22" s="113">
        <f t="shared" si="1"/>
        <v>26.661642606206737</v>
      </c>
      <c r="W22" s="113">
        <f t="shared" si="1"/>
        <v>11.997840231480444</v>
      </c>
      <c r="X22" s="113">
        <f t="shared" si="1"/>
        <v>3.4462880719497093</v>
      </c>
      <c r="Y22" s="113">
        <f t="shared" si="1"/>
        <v>1.4871762470302334</v>
      </c>
      <c r="Z22" s="113">
        <f t="shared" si="1"/>
        <v>9.7303380557463495</v>
      </c>
    </row>
    <row r="23" spans="1:26" s="112" customFormat="1" ht="11.25" x14ac:dyDescent="0.2">
      <c r="A23" s="108" t="s">
        <v>245</v>
      </c>
      <c r="B23" s="109">
        <v>286.22770000000003</v>
      </c>
      <c r="C23" s="109">
        <v>223.7353</v>
      </c>
      <c r="D23" s="109">
        <v>163.18559999999999</v>
      </c>
      <c r="E23" s="109">
        <v>0</v>
      </c>
      <c r="F23" s="109">
        <v>0</v>
      </c>
      <c r="G23" s="109">
        <v>14.251099999999999</v>
      </c>
      <c r="H23" s="109">
        <v>11.4651</v>
      </c>
      <c r="I23" s="109">
        <v>34.833500000000001</v>
      </c>
      <c r="J23" s="109">
        <v>62.492400000000004</v>
      </c>
      <c r="K23" s="109">
        <v>23.930800000000001</v>
      </c>
      <c r="L23" s="109">
        <v>11.735799999999999</v>
      </c>
      <c r="M23" s="109">
        <v>8.6572999999999993</v>
      </c>
      <c r="N23" s="109">
        <v>18.168500000000002</v>
      </c>
      <c r="O23" s="113">
        <f t="shared" si="1"/>
        <v>78.166893001620736</v>
      </c>
      <c r="P23" s="113">
        <f t="shared" si="1"/>
        <v>57.012511367697805</v>
      </c>
      <c r="Q23" s="113">
        <f t="shared" si="1"/>
        <v>0</v>
      </c>
      <c r="R23" s="113">
        <f t="shared" si="1"/>
        <v>0</v>
      </c>
      <c r="S23" s="113">
        <f t="shared" si="1"/>
        <v>4.9789380971862602</v>
      </c>
      <c r="T23" s="113">
        <f t="shared" si="1"/>
        <v>4.0055871601525634</v>
      </c>
      <c r="U23" s="113">
        <f t="shared" si="1"/>
        <v>12.169856376584097</v>
      </c>
      <c r="V23" s="113">
        <f t="shared" si="1"/>
        <v>21.833106998379261</v>
      </c>
      <c r="W23" s="113">
        <f t="shared" si="1"/>
        <v>8.3607561392555638</v>
      </c>
      <c r="X23" s="113">
        <f t="shared" si="1"/>
        <v>4.1001622135104316</v>
      </c>
      <c r="Y23" s="113">
        <f t="shared" si="1"/>
        <v>3.0246199092540653</v>
      </c>
      <c r="Z23" s="113">
        <f t="shared" si="1"/>
        <v>6.3475687363591993</v>
      </c>
    </row>
    <row r="24" spans="1:26" s="112" customFormat="1" ht="11.25" x14ac:dyDescent="0.2">
      <c r="A24" s="108" t="s">
        <v>246</v>
      </c>
      <c r="B24" s="109">
        <v>2308.8780000000002</v>
      </c>
      <c r="C24" s="109">
        <v>1737.8166000000001</v>
      </c>
      <c r="D24" s="109">
        <v>1524.6361999999999</v>
      </c>
      <c r="E24" s="109">
        <v>0</v>
      </c>
      <c r="F24" s="109">
        <v>0</v>
      </c>
      <c r="G24" s="109">
        <v>33.865099999999998</v>
      </c>
      <c r="H24" s="109">
        <v>21.144600000000001</v>
      </c>
      <c r="I24" s="109">
        <v>158.17070000000001</v>
      </c>
      <c r="J24" s="109">
        <v>571.06140000000005</v>
      </c>
      <c r="K24" s="109">
        <v>440.48689999999999</v>
      </c>
      <c r="L24" s="109">
        <v>14.5672</v>
      </c>
      <c r="M24" s="109">
        <v>32.6693</v>
      </c>
      <c r="N24" s="109">
        <v>83.337999999999994</v>
      </c>
      <c r="O24" s="113">
        <f t="shared" si="1"/>
        <v>75.26671396236614</v>
      </c>
      <c r="P24" s="113">
        <f t="shared" si="1"/>
        <v>66.033640582135561</v>
      </c>
      <c r="Q24" s="113">
        <f t="shared" si="1"/>
        <v>0</v>
      </c>
      <c r="R24" s="113">
        <f t="shared" si="1"/>
        <v>0</v>
      </c>
      <c r="S24" s="113">
        <f t="shared" si="1"/>
        <v>1.4667340587073026</v>
      </c>
      <c r="T24" s="113">
        <f t="shared" si="1"/>
        <v>0.91579546429044756</v>
      </c>
      <c r="U24" s="113">
        <f t="shared" si="1"/>
        <v>6.8505438572328199</v>
      </c>
      <c r="V24" s="113">
        <f t="shared" si="1"/>
        <v>24.733286037633864</v>
      </c>
      <c r="W24" s="113">
        <f t="shared" si="1"/>
        <v>19.077963409067085</v>
      </c>
      <c r="X24" s="113">
        <f t="shared" si="1"/>
        <v>0.63092116603822279</v>
      </c>
      <c r="Y24" s="113">
        <f t="shared" si="1"/>
        <v>1.4149426691232709</v>
      </c>
      <c r="Z24" s="113">
        <f t="shared" si="1"/>
        <v>3.6094587934052811</v>
      </c>
    </row>
    <row r="25" spans="1:26" s="112" customFormat="1" ht="11.25" x14ac:dyDescent="0.2">
      <c r="A25" s="108" t="s">
        <v>247</v>
      </c>
      <c r="B25" s="109">
        <v>1205.0509999999999</v>
      </c>
      <c r="C25" s="109">
        <v>718.57240000000002</v>
      </c>
      <c r="D25" s="109">
        <v>493.38400000000001</v>
      </c>
      <c r="E25" s="109">
        <v>0</v>
      </c>
      <c r="F25" s="109">
        <v>0</v>
      </c>
      <c r="G25" s="109">
        <v>30.594899999999999</v>
      </c>
      <c r="H25" s="109">
        <v>15.5055</v>
      </c>
      <c r="I25" s="109">
        <v>179.08799999999999</v>
      </c>
      <c r="J25" s="109">
        <v>486.47859999999997</v>
      </c>
      <c r="K25" s="109">
        <v>311.78140000000002</v>
      </c>
      <c r="L25" s="109">
        <v>12.6996</v>
      </c>
      <c r="M25" s="109">
        <v>17.8017</v>
      </c>
      <c r="N25" s="109">
        <v>144.19589999999999</v>
      </c>
      <c r="O25" s="113">
        <f t="shared" si="1"/>
        <v>59.630040554300201</v>
      </c>
      <c r="P25" s="113">
        <f t="shared" si="1"/>
        <v>40.94299743330366</v>
      </c>
      <c r="Q25" s="113">
        <f t="shared" si="1"/>
        <v>0</v>
      </c>
      <c r="R25" s="113">
        <f t="shared" si="1"/>
        <v>0</v>
      </c>
      <c r="S25" s="113">
        <f t="shared" si="1"/>
        <v>2.5388883955948751</v>
      </c>
      <c r="T25" s="113">
        <f t="shared" si="1"/>
        <v>1.2867090272527886</v>
      </c>
      <c r="U25" s="113">
        <f t="shared" si="1"/>
        <v>14.861445698148875</v>
      </c>
      <c r="V25" s="113">
        <f t="shared" si="1"/>
        <v>40.369959445699813</v>
      </c>
      <c r="W25" s="113">
        <f t="shared" si="1"/>
        <v>25.87288006897634</v>
      </c>
      <c r="X25" s="113">
        <f t="shared" si="1"/>
        <v>1.053864110315663</v>
      </c>
      <c r="Y25" s="113">
        <f t="shared" si="1"/>
        <v>1.4772569791651973</v>
      </c>
      <c r="Z25" s="113">
        <f t="shared" si="1"/>
        <v>11.965958287242614</v>
      </c>
    </row>
    <row r="26" spans="1:26" s="112" customFormat="1" ht="11.25" x14ac:dyDescent="0.2">
      <c r="A26" s="108" t="s">
        <v>248</v>
      </c>
      <c r="B26" s="109">
        <v>3431.4113000000002</v>
      </c>
      <c r="C26" s="109">
        <v>2544.0990999999999</v>
      </c>
      <c r="D26" s="109">
        <v>1998.2791999999999</v>
      </c>
      <c r="E26" s="109">
        <v>0</v>
      </c>
      <c r="F26" s="109">
        <v>0</v>
      </c>
      <c r="G26" s="109">
        <v>118.6181</v>
      </c>
      <c r="H26" s="109">
        <v>122.9216</v>
      </c>
      <c r="I26" s="109">
        <v>304.28019999999998</v>
      </c>
      <c r="J26" s="109">
        <v>887.31219999999996</v>
      </c>
      <c r="K26" s="109">
        <v>311.15230000000003</v>
      </c>
      <c r="L26" s="109">
        <v>52.7498</v>
      </c>
      <c r="M26" s="109">
        <v>115.15049999999999</v>
      </c>
      <c r="N26" s="109">
        <v>408.25959999999998</v>
      </c>
      <c r="O26" s="113">
        <f t="shared" si="1"/>
        <v>74.141479338253617</v>
      </c>
      <c r="P26" s="113">
        <f t="shared" si="1"/>
        <v>58.234907602012029</v>
      </c>
      <c r="Q26" s="113">
        <f t="shared" si="1"/>
        <v>0</v>
      </c>
      <c r="R26" s="113">
        <f t="shared" si="1"/>
        <v>0</v>
      </c>
      <c r="S26" s="113">
        <f t="shared" si="1"/>
        <v>3.4568313043673893</v>
      </c>
      <c r="T26" s="113">
        <f t="shared" si="1"/>
        <v>3.5822461737536386</v>
      </c>
      <c r="U26" s="113">
        <f t="shared" si="1"/>
        <v>8.8674942581205585</v>
      </c>
      <c r="V26" s="113">
        <f t="shared" si="1"/>
        <v>25.858520661746375</v>
      </c>
      <c r="W26" s="113">
        <f t="shared" si="1"/>
        <v>9.067764625010124</v>
      </c>
      <c r="X26" s="113">
        <f t="shared" si="1"/>
        <v>1.5372625251889798</v>
      </c>
      <c r="Y26" s="113">
        <f t="shared" si="1"/>
        <v>3.3557766741631934</v>
      </c>
      <c r="Z26" s="113">
        <f t="shared" si="1"/>
        <v>11.897716837384079</v>
      </c>
    </row>
    <row r="27" spans="1:26" s="112" customFormat="1" ht="11.25" x14ac:dyDescent="0.2">
      <c r="A27" s="108" t="s">
        <v>249</v>
      </c>
      <c r="B27" s="109">
        <v>343.05029999999999</v>
      </c>
      <c r="C27" s="109">
        <v>305.15429999999998</v>
      </c>
      <c r="D27" s="109">
        <v>220.28489999999999</v>
      </c>
      <c r="E27" s="109">
        <v>0</v>
      </c>
      <c r="F27" s="109">
        <v>0</v>
      </c>
      <c r="G27" s="109">
        <v>16.397400000000001</v>
      </c>
      <c r="H27" s="109">
        <v>2.6677</v>
      </c>
      <c r="I27" s="109">
        <v>65.804299999999998</v>
      </c>
      <c r="J27" s="109">
        <v>37.896000000000001</v>
      </c>
      <c r="K27" s="109">
        <v>5.5324</v>
      </c>
      <c r="L27" s="109">
        <v>8.5548000000000002</v>
      </c>
      <c r="M27" s="109">
        <v>7.4638999999999998</v>
      </c>
      <c r="N27" s="109">
        <v>16.344899999999999</v>
      </c>
      <c r="O27" s="113">
        <f t="shared" si="1"/>
        <v>88.953223477723228</v>
      </c>
      <c r="P27" s="113">
        <f t="shared" si="1"/>
        <v>64.213586170890963</v>
      </c>
      <c r="Q27" s="113">
        <f t="shared" si="1"/>
        <v>0</v>
      </c>
      <c r="R27" s="113">
        <f t="shared" si="1"/>
        <v>0</v>
      </c>
      <c r="S27" s="113">
        <f t="shared" si="1"/>
        <v>4.779882133902813</v>
      </c>
      <c r="T27" s="113">
        <f t="shared" si="1"/>
        <v>0.77764106313272419</v>
      </c>
      <c r="U27" s="113">
        <f t="shared" si="1"/>
        <v>19.182114109796728</v>
      </c>
      <c r="V27" s="113">
        <f t="shared" si="1"/>
        <v>11.046776522276764</v>
      </c>
      <c r="W27" s="113">
        <f t="shared" si="1"/>
        <v>1.6127081072367524</v>
      </c>
      <c r="X27" s="113">
        <f t="shared" si="1"/>
        <v>2.493745086361971</v>
      </c>
      <c r="Y27" s="113">
        <f t="shared" si="1"/>
        <v>2.1757450729528585</v>
      </c>
      <c r="Z27" s="113">
        <f t="shared" si="1"/>
        <v>4.7645782557251808</v>
      </c>
    </row>
    <row r="28" spans="1:26" s="112" customFormat="1" ht="11.25" x14ac:dyDescent="0.2">
      <c r="A28" s="108" t="s">
        <v>250</v>
      </c>
      <c r="B28" s="109">
        <v>267.55990000000003</v>
      </c>
      <c r="C28" s="109">
        <v>189.83949999999999</v>
      </c>
      <c r="D28" s="109">
        <v>120.21129999999999</v>
      </c>
      <c r="E28" s="109">
        <v>0</v>
      </c>
      <c r="F28" s="109">
        <v>0</v>
      </c>
      <c r="G28" s="109">
        <v>7.3460000000000001</v>
      </c>
      <c r="H28" s="109">
        <v>0.28179999999999999</v>
      </c>
      <c r="I28" s="109">
        <v>62.000399999999999</v>
      </c>
      <c r="J28" s="109">
        <v>77.720400000000012</v>
      </c>
      <c r="K28" s="109">
        <v>44.511000000000003</v>
      </c>
      <c r="L28" s="109">
        <v>12.757999999999999</v>
      </c>
      <c r="M28" s="109">
        <v>3.5994999999999999</v>
      </c>
      <c r="N28" s="109">
        <v>16.851900000000001</v>
      </c>
      <c r="O28" s="113">
        <f t="shared" si="1"/>
        <v>70.952149406544095</v>
      </c>
      <c r="P28" s="113">
        <f t="shared" si="1"/>
        <v>44.928743059030886</v>
      </c>
      <c r="Q28" s="113">
        <f t="shared" si="1"/>
        <v>0</v>
      </c>
      <c r="R28" s="113">
        <f t="shared" si="1"/>
        <v>0</v>
      </c>
      <c r="S28" s="113">
        <f t="shared" si="1"/>
        <v>2.7455534256067518</v>
      </c>
      <c r="T28" s="113">
        <f t="shared" si="1"/>
        <v>0.1053222100920205</v>
      </c>
      <c r="U28" s="113">
        <f t="shared" si="1"/>
        <v>23.172530711814435</v>
      </c>
      <c r="V28" s="113">
        <f t="shared" si="1"/>
        <v>29.047850593455898</v>
      </c>
      <c r="W28" s="113">
        <f t="shared" si="1"/>
        <v>16.635900970212649</v>
      </c>
      <c r="X28" s="113">
        <f t="shared" si="1"/>
        <v>4.7682780566146121</v>
      </c>
      <c r="Y28" s="113">
        <f t="shared" si="1"/>
        <v>1.3453062286239454</v>
      </c>
      <c r="Z28" s="113">
        <f t="shared" si="1"/>
        <v>6.298365338004686</v>
      </c>
    </row>
    <row r="29" spans="1:26" s="112" customFormat="1" ht="11.25" x14ac:dyDescent="0.2">
      <c r="A29" s="108" t="s">
        <v>251</v>
      </c>
      <c r="B29" s="109">
        <v>1102.4069</v>
      </c>
      <c r="C29" s="109">
        <v>410.35079999999999</v>
      </c>
      <c r="D29" s="109">
        <v>297.13069999999999</v>
      </c>
      <c r="E29" s="109">
        <v>0</v>
      </c>
      <c r="F29" s="109">
        <v>0</v>
      </c>
      <c r="G29" s="109">
        <v>12.295199999999999</v>
      </c>
      <c r="H29" s="109">
        <v>0</v>
      </c>
      <c r="I29" s="109">
        <v>100.92489999999999</v>
      </c>
      <c r="J29" s="109">
        <v>692.05610000000001</v>
      </c>
      <c r="K29" s="109">
        <v>612.00869999999998</v>
      </c>
      <c r="L29" s="109">
        <v>15.5564</v>
      </c>
      <c r="M29" s="109">
        <v>9.2279999999999998</v>
      </c>
      <c r="N29" s="109">
        <v>55.262999999999998</v>
      </c>
      <c r="O29" s="113">
        <f t="shared" si="1"/>
        <v>37.22317050083776</v>
      </c>
      <c r="P29" s="113">
        <f t="shared" si="1"/>
        <v>26.952906408695377</v>
      </c>
      <c r="Q29" s="113">
        <f t="shared" si="1"/>
        <v>0</v>
      </c>
      <c r="R29" s="113">
        <f t="shared" si="1"/>
        <v>0</v>
      </c>
      <c r="S29" s="113">
        <f t="shared" si="1"/>
        <v>1.115305065670398</v>
      </c>
      <c r="T29" s="113">
        <f t="shared" si="1"/>
        <v>0</v>
      </c>
      <c r="U29" s="113">
        <f t="shared" si="1"/>
        <v>9.1549590264719853</v>
      </c>
      <c r="V29" s="113">
        <f t="shared" si="1"/>
        <v>62.776829499162247</v>
      </c>
      <c r="W29" s="113">
        <f t="shared" si="1"/>
        <v>55.515681188134799</v>
      </c>
      <c r="X29" s="113">
        <f t="shared" si="1"/>
        <v>1.4111304999995919</v>
      </c>
      <c r="Y29" s="113">
        <f t="shared" si="1"/>
        <v>0.83707748926462633</v>
      </c>
      <c r="Z29" s="113">
        <f t="shared" si="1"/>
        <v>5.0129403217632253</v>
      </c>
    </row>
    <row r="30" spans="1:26" s="112" customFormat="1" ht="11.25" x14ac:dyDescent="0.2">
      <c r="A30" s="108" t="s">
        <v>252</v>
      </c>
      <c r="B30" s="109">
        <v>351.09960000000001</v>
      </c>
      <c r="C30" s="109">
        <v>185.77090000000001</v>
      </c>
      <c r="D30" s="109">
        <v>140.6704</v>
      </c>
      <c r="E30" s="109">
        <v>0</v>
      </c>
      <c r="F30" s="109">
        <v>0</v>
      </c>
      <c r="G30" s="109">
        <v>4.9646999999999997</v>
      </c>
      <c r="H30" s="109">
        <v>2.468</v>
      </c>
      <c r="I30" s="109">
        <v>37.6678</v>
      </c>
      <c r="J30" s="109">
        <v>165.3287</v>
      </c>
      <c r="K30" s="109">
        <v>147.40870000000001</v>
      </c>
      <c r="L30" s="109">
        <v>0.95299999999999996</v>
      </c>
      <c r="M30" s="109">
        <v>3.5314000000000001</v>
      </c>
      <c r="N30" s="109">
        <v>13.435600000000001</v>
      </c>
      <c r="O30" s="113">
        <f t="shared" si="1"/>
        <v>52.911168226907691</v>
      </c>
      <c r="P30" s="113">
        <f t="shared" si="1"/>
        <v>40.065667975696925</v>
      </c>
      <c r="Q30" s="113">
        <f t="shared" si="1"/>
        <v>0</v>
      </c>
      <c r="R30" s="113">
        <f t="shared" si="1"/>
        <v>0</v>
      </c>
      <c r="S30" s="113">
        <f t="shared" si="1"/>
        <v>1.4140431945806828</v>
      </c>
      <c r="T30" s="113">
        <f t="shared" si="1"/>
        <v>0.70293443797714383</v>
      </c>
      <c r="U30" s="113">
        <f t="shared" si="1"/>
        <v>10.72852261865294</v>
      </c>
      <c r="V30" s="113">
        <f t="shared" si="1"/>
        <v>47.088831773092302</v>
      </c>
      <c r="W30" s="113">
        <f t="shared" si="1"/>
        <v>41.984866972220992</v>
      </c>
      <c r="X30" s="113">
        <f t="shared" si="1"/>
        <v>0.27143294951062319</v>
      </c>
      <c r="Y30" s="113">
        <f t="shared" si="1"/>
        <v>1.0058114563502778</v>
      </c>
      <c r="Z30" s="113">
        <f t="shared" si="1"/>
        <v>3.8267203950104189</v>
      </c>
    </row>
    <row r="31" spans="1:26" s="112" customFormat="1" ht="11.25" x14ac:dyDescent="0.2">
      <c r="A31" s="108" t="s">
        <v>253</v>
      </c>
      <c r="B31" s="109">
        <v>528.2586</v>
      </c>
      <c r="C31" s="109">
        <v>295.20929999999998</v>
      </c>
      <c r="D31" s="109">
        <v>128.90940000000001</v>
      </c>
      <c r="E31" s="109">
        <v>0</v>
      </c>
      <c r="F31" s="109">
        <v>0</v>
      </c>
      <c r="G31" s="109">
        <v>12.0989</v>
      </c>
      <c r="H31" s="109">
        <v>4.6578999999999997</v>
      </c>
      <c r="I31" s="109">
        <v>149.54310000000001</v>
      </c>
      <c r="J31" s="109">
        <v>233.04930000000002</v>
      </c>
      <c r="K31" s="109">
        <v>193.46279999999999</v>
      </c>
      <c r="L31" s="109">
        <v>3.8494000000000002</v>
      </c>
      <c r="M31" s="109">
        <v>7.2144000000000004</v>
      </c>
      <c r="N31" s="109">
        <v>28.5227</v>
      </c>
      <c r="O31" s="113">
        <f t="shared" si="1"/>
        <v>55.883482067305664</v>
      </c>
      <c r="P31" s="113">
        <f t="shared" si="1"/>
        <v>24.402707310396838</v>
      </c>
      <c r="Q31" s="113">
        <f t="shared" si="1"/>
        <v>0</v>
      </c>
      <c r="R31" s="113">
        <f t="shared" si="1"/>
        <v>0</v>
      </c>
      <c r="S31" s="113">
        <f t="shared" si="1"/>
        <v>2.2903365889357978</v>
      </c>
      <c r="T31" s="113">
        <f t="shared" si="1"/>
        <v>0.8817461750741018</v>
      </c>
      <c r="U31" s="113">
        <f t="shared" si="1"/>
        <v>28.308691992898932</v>
      </c>
      <c r="V31" s="113">
        <f t="shared" si="1"/>
        <v>44.116517932694336</v>
      </c>
      <c r="W31" s="113">
        <f t="shared" si="1"/>
        <v>36.622744996484677</v>
      </c>
      <c r="X31" s="113">
        <f t="shared" si="1"/>
        <v>0.7286961348097315</v>
      </c>
      <c r="Y31" s="113">
        <f t="shared" si="1"/>
        <v>1.3656947563182122</v>
      </c>
      <c r="Z31" s="113">
        <f t="shared" si="1"/>
        <v>5.3993820450817083</v>
      </c>
    </row>
    <row r="32" spans="1:26" s="112" customFormat="1" ht="11.25" x14ac:dyDescent="0.2">
      <c r="A32" s="108" t="s">
        <v>254</v>
      </c>
      <c r="B32" s="109">
        <v>381.22059999999999</v>
      </c>
      <c r="C32" s="109">
        <v>321.95299999999997</v>
      </c>
      <c r="D32" s="109">
        <v>221.77160000000001</v>
      </c>
      <c r="E32" s="109">
        <v>0</v>
      </c>
      <c r="F32" s="109">
        <v>0</v>
      </c>
      <c r="G32" s="109">
        <v>7.4962999999999997</v>
      </c>
      <c r="H32" s="109">
        <v>5.0744999999999996</v>
      </c>
      <c r="I32" s="109">
        <v>87.610600000000005</v>
      </c>
      <c r="J32" s="109">
        <v>59.267600000000002</v>
      </c>
      <c r="K32" s="109">
        <v>12.4057</v>
      </c>
      <c r="L32" s="109">
        <v>7.0205000000000002</v>
      </c>
      <c r="M32" s="109">
        <v>7.9116999999999997</v>
      </c>
      <c r="N32" s="109">
        <v>31.9297</v>
      </c>
      <c r="O32" s="113">
        <f t="shared" si="1"/>
        <v>84.453201112426768</v>
      </c>
      <c r="P32" s="113">
        <f t="shared" si="1"/>
        <v>58.174086080342988</v>
      </c>
      <c r="Q32" s="113">
        <f t="shared" si="1"/>
        <v>0</v>
      </c>
      <c r="R32" s="113">
        <f t="shared" si="1"/>
        <v>0</v>
      </c>
      <c r="S32" s="113">
        <f t="shared" si="1"/>
        <v>1.9663942609607139</v>
      </c>
      <c r="T32" s="113">
        <f t="shared" si="1"/>
        <v>1.3311190423602501</v>
      </c>
      <c r="U32" s="113">
        <f t="shared" si="1"/>
        <v>22.981601728762826</v>
      </c>
      <c r="V32" s="113">
        <f t="shared" si="1"/>
        <v>15.546798887573232</v>
      </c>
      <c r="W32" s="113">
        <f t="shared" si="1"/>
        <v>3.2542050455825313</v>
      </c>
      <c r="X32" s="113">
        <f t="shared" si="1"/>
        <v>1.8415846362971993</v>
      </c>
      <c r="Y32" s="113">
        <f t="shared" si="1"/>
        <v>2.0753600408792181</v>
      </c>
      <c r="Z32" s="113">
        <f t="shared" si="1"/>
        <v>8.3756491648142841</v>
      </c>
    </row>
    <row r="33" spans="1:26" s="112" customFormat="1" ht="11.25" x14ac:dyDescent="0.2">
      <c r="A33" s="108" t="s">
        <v>255</v>
      </c>
      <c r="B33" s="109">
        <v>319.00900000000001</v>
      </c>
      <c r="C33" s="109">
        <v>293.84289999999999</v>
      </c>
      <c r="D33" s="109">
        <v>269.53250000000003</v>
      </c>
      <c r="E33" s="109">
        <v>0</v>
      </c>
      <c r="F33" s="109">
        <v>0</v>
      </c>
      <c r="G33" s="109">
        <v>7.4202000000000004</v>
      </c>
      <c r="H33" s="109">
        <v>1.3314999999999999</v>
      </c>
      <c r="I33" s="109">
        <v>15.5587</v>
      </c>
      <c r="J33" s="109">
        <v>25.1661</v>
      </c>
      <c r="K33" s="109">
        <v>3.3096999999999999</v>
      </c>
      <c r="L33" s="109">
        <v>0.70550000000000002</v>
      </c>
      <c r="M33" s="109">
        <v>5.1577000000000002</v>
      </c>
      <c r="N33" s="109">
        <v>15.9932</v>
      </c>
      <c r="O33" s="113">
        <f t="shared" si="1"/>
        <v>92.111163007940206</v>
      </c>
      <c r="P33" s="113">
        <f t="shared" si="1"/>
        <v>84.490562962173485</v>
      </c>
      <c r="Q33" s="113">
        <f t="shared" si="1"/>
        <v>0</v>
      </c>
      <c r="R33" s="113">
        <f t="shared" si="1"/>
        <v>0</v>
      </c>
      <c r="S33" s="113">
        <f t="shared" si="1"/>
        <v>2.326015880429706</v>
      </c>
      <c r="T33" s="113">
        <f t="shared" si="1"/>
        <v>0.4173863433320063</v>
      </c>
      <c r="U33" s="113">
        <f t="shared" si="1"/>
        <v>4.8771978220050212</v>
      </c>
      <c r="V33" s="113">
        <f t="shared" si="1"/>
        <v>7.8888369920597849</v>
      </c>
      <c r="W33" s="113">
        <f t="shared" si="1"/>
        <v>1.0374942399744207</v>
      </c>
      <c r="X33" s="113">
        <f t="shared" si="1"/>
        <v>0.22115363516389819</v>
      </c>
      <c r="Y33" s="113">
        <f t="shared" si="1"/>
        <v>1.6167882410841075</v>
      </c>
      <c r="Z33" s="113">
        <f t="shared" si="1"/>
        <v>5.0134008758373589</v>
      </c>
    </row>
    <row r="34" spans="1:26" s="112" customFormat="1" ht="11.25" x14ac:dyDescent="0.2">
      <c r="A34" s="108" t="s">
        <v>256</v>
      </c>
      <c r="B34" s="109">
        <v>489.62909999999999</v>
      </c>
      <c r="C34" s="109">
        <v>424.66950000000003</v>
      </c>
      <c r="D34" s="109">
        <v>332.42079999999999</v>
      </c>
      <c r="E34" s="109">
        <v>0</v>
      </c>
      <c r="F34" s="109">
        <v>0</v>
      </c>
      <c r="G34" s="109">
        <v>7.6069000000000004</v>
      </c>
      <c r="H34" s="109">
        <v>2.589</v>
      </c>
      <c r="I34" s="109">
        <v>82.052800000000005</v>
      </c>
      <c r="J34" s="109">
        <v>64.959599999999995</v>
      </c>
      <c r="K34" s="109">
        <v>21.036100000000001</v>
      </c>
      <c r="L34" s="109">
        <v>13.428599999999999</v>
      </c>
      <c r="M34" s="109">
        <v>8.1478999999999999</v>
      </c>
      <c r="N34" s="109">
        <v>22.347000000000001</v>
      </c>
      <c r="O34" s="113">
        <f t="shared" si="1"/>
        <v>86.732896390349353</v>
      </c>
      <c r="P34" s="113">
        <f t="shared" si="1"/>
        <v>67.892369959220161</v>
      </c>
      <c r="Q34" s="113">
        <f t="shared" si="1"/>
        <v>0</v>
      </c>
      <c r="R34" s="113">
        <f t="shared" si="1"/>
        <v>0</v>
      </c>
      <c r="S34" s="113">
        <f t="shared" si="1"/>
        <v>1.5536045549580286</v>
      </c>
      <c r="T34" s="113">
        <f t="shared" si="1"/>
        <v>0.52876759163211506</v>
      </c>
      <c r="U34" s="113">
        <f t="shared" si="1"/>
        <v>16.758154284539053</v>
      </c>
      <c r="V34" s="113">
        <f t="shared" si="1"/>
        <v>13.267103609650652</v>
      </c>
      <c r="W34" s="113">
        <f t="shared" si="1"/>
        <v>4.2963336942187462</v>
      </c>
      <c r="X34" s="113">
        <f t="shared" si="1"/>
        <v>2.7426065975245342</v>
      </c>
      <c r="Y34" s="113">
        <f t="shared" si="1"/>
        <v>1.6640963537502163</v>
      </c>
      <c r="Z34" s="113">
        <f t="shared" si="1"/>
        <v>4.5640669641571554</v>
      </c>
    </row>
    <row r="35" spans="1:26" s="112" customFormat="1" ht="11.25" x14ac:dyDescent="0.2">
      <c r="A35" s="108" t="s">
        <v>257</v>
      </c>
      <c r="B35" s="109">
        <v>191.73859999999999</v>
      </c>
      <c r="C35" s="109">
        <v>158.38079999999999</v>
      </c>
      <c r="D35" s="109">
        <v>146.81110000000001</v>
      </c>
      <c r="E35" s="109">
        <v>0</v>
      </c>
      <c r="F35" s="109">
        <v>0</v>
      </c>
      <c r="G35" s="109">
        <v>3.2505999999999999</v>
      </c>
      <c r="H35" s="109">
        <v>0.42809999999999998</v>
      </c>
      <c r="I35" s="109">
        <v>7.891</v>
      </c>
      <c r="J35" s="109">
        <v>33.357799999999997</v>
      </c>
      <c r="K35" s="109">
        <v>13.8095</v>
      </c>
      <c r="L35" s="109">
        <v>1.8762000000000001</v>
      </c>
      <c r="M35" s="109">
        <v>4.8791000000000002</v>
      </c>
      <c r="N35" s="109">
        <v>12.792999999999999</v>
      </c>
      <c r="O35" s="113">
        <f t="shared" si="1"/>
        <v>82.602459807258427</v>
      </c>
      <c r="P35" s="113">
        <f t="shared" si="1"/>
        <v>76.568359214054979</v>
      </c>
      <c r="Q35" s="113">
        <f t="shared" si="1"/>
        <v>0</v>
      </c>
      <c r="R35" s="113">
        <f t="shared" si="1"/>
        <v>0</v>
      </c>
      <c r="S35" s="113">
        <f t="shared" si="1"/>
        <v>1.6953289530642239</v>
      </c>
      <c r="T35" s="113">
        <f t="shared" si="1"/>
        <v>0.22327272651411872</v>
      </c>
      <c r="U35" s="113">
        <f t="shared" si="1"/>
        <v>4.1154989136251121</v>
      </c>
      <c r="V35" s="113">
        <f t="shared" si="1"/>
        <v>17.397540192741577</v>
      </c>
      <c r="W35" s="113">
        <f t="shared" si="1"/>
        <v>7.2022534846921795</v>
      </c>
      <c r="X35" s="113">
        <f t="shared" si="1"/>
        <v>0.97851971381870939</v>
      </c>
      <c r="Y35" s="113">
        <f t="shared" si="1"/>
        <v>2.544662368453718</v>
      </c>
      <c r="Z35" s="113">
        <f t="shared" si="1"/>
        <v>6.6721046257769689</v>
      </c>
    </row>
    <row r="36" spans="1:26" s="112" customFormat="1" ht="11.25" x14ac:dyDescent="0.2">
      <c r="A36" s="108" t="s">
        <v>258</v>
      </c>
      <c r="B36" s="109">
        <v>674.1585</v>
      </c>
      <c r="C36" s="109">
        <v>496.05849999999998</v>
      </c>
      <c r="D36" s="109">
        <v>387.68470000000002</v>
      </c>
      <c r="E36" s="109">
        <v>0</v>
      </c>
      <c r="F36" s="109">
        <v>0</v>
      </c>
      <c r="G36" s="109">
        <v>19.548999999999999</v>
      </c>
      <c r="H36" s="109">
        <v>3.5571000000000002</v>
      </c>
      <c r="I36" s="109">
        <v>85.267700000000005</v>
      </c>
      <c r="J36" s="109">
        <v>178.10000000000002</v>
      </c>
      <c r="K36" s="109">
        <v>120.2403</v>
      </c>
      <c r="L36" s="109">
        <v>6.6803999999999997</v>
      </c>
      <c r="M36" s="109">
        <v>11.421099999999999</v>
      </c>
      <c r="N36" s="109">
        <v>39.758200000000002</v>
      </c>
      <c r="O36" s="113">
        <f t="shared" si="1"/>
        <v>73.581880225495937</v>
      </c>
      <c r="P36" s="113">
        <f t="shared" si="1"/>
        <v>57.506461759363717</v>
      </c>
      <c r="Q36" s="113">
        <f t="shared" si="1"/>
        <v>0</v>
      </c>
      <c r="R36" s="113">
        <f t="shared" si="1"/>
        <v>0</v>
      </c>
      <c r="S36" s="113">
        <f t="shared" si="1"/>
        <v>2.8997631862536779</v>
      </c>
      <c r="T36" s="113">
        <f t="shared" si="1"/>
        <v>0.5276355634468749</v>
      </c>
      <c r="U36" s="113">
        <f t="shared" si="1"/>
        <v>12.648019716431671</v>
      </c>
      <c r="V36" s="113">
        <f t="shared" si="1"/>
        <v>26.418119774504067</v>
      </c>
      <c r="W36" s="113">
        <f t="shared" si="1"/>
        <v>17.835612841787206</v>
      </c>
      <c r="X36" s="113">
        <f t="shared" si="1"/>
        <v>0.99092424110947197</v>
      </c>
      <c r="Y36" s="113">
        <f t="shared" si="1"/>
        <v>1.6941268262582168</v>
      </c>
      <c r="Z36" s="113">
        <f t="shared" si="1"/>
        <v>5.8974558653491727</v>
      </c>
    </row>
    <row r="37" spans="1:26" s="112" customFormat="1" ht="11.25" x14ac:dyDescent="0.2">
      <c r="A37" s="108" t="s">
        <v>259</v>
      </c>
      <c r="B37" s="109">
        <v>440.43779999999998</v>
      </c>
      <c r="C37" s="109">
        <v>328.21730000000002</v>
      </c>
      <c r="D37" s="109">
        <v>272.13159999999999</v>
      </c>
      <c r="E37" s="109">
        <v>0</v>
      </c>
      <c r="F37" s="109">
        <v>0</v>
      </c>
      <c r="G37" s="109">
        <v>8.3594000000000008</v>
      </c>
      <c r="H37" s="109">
        <v>28.960799999999999</v>
      </c>
      <c r="I37" s="109">
        <v>18.765499999999999</v>
      </c>
      <c r="J37" s="109">
        <v>112.2205</v>
      </c>
      <c r="K37" s="109">
        <v>83.536699999999996</v>
      </c>
      <c r="L37" s="109">
        <v>0.28199999999999997</v>
      </c>
      <c r="M37" s="109">
        <v>4.7950999999999997</v>
      </c>
      <c r="N37" s="109">
        <v>23.6067</v>
      </c>
      <c r="O37" s="113">
        <f t="shared" si="1"/>
        <v>74.520692819735274</v>
      </c>
      <c r="P37" s="113">
        <f t="shared" si="1"/>
        <v>61.786613228928125</v>
      </c>
      <c r="Q37" s="113">
        <f t="shared" si="1"/>
        <v>0</v>
      </c>
      <c r="R37" s="113">
        <f t="shared" si="1"/>
        <v>0</v>
      </c>
      <c r="S37" s="113">
        <f t="shared" si="1"/>
        <v>1.8979751510883036</v>
      </c>
      <c r="T37" s="113">
        <f t="shared" si="1"/>
        <v>6.5754574198672326</v>
      </c>
      <c r="U37" s="113">
        <f t="shared" si="1"/>
        <v>4.2606470198516115</v>
      </c>
      <c r="V37" s="113">
        <f t="shared" si="1"/>
        <v>25.479307180264726</v>
      </c>
      <c r="W37" s="113">
        <f t="shared" si="1"/>
        <v>18.966741728343933</v>
      </c>
      <c r="X37" s="113">
        <f t="shared" si="1"/>
        <v>6.4027202024894314E-2</v>
      </c>
      <c r="Y37" s="113">
        <f t="shared" si="1"/>
        <v>1.0887121859204636</v>
      </c>
      <c r="Z37" s="113">
        <f t="shared" si="1"/>
        <v>5.3598260639754356</v>
      </c>
    </row>
    <row r="38" spans="1:26" s="112" customFormat="1" ht="11.25" x14ac:dyDescent="0.2">
      <c r="A38" s="108" t="s">
        <v>260</v>
      </c>
      <c r="B38" s="109">
        <v>1932.7997</v>
      </c>
      <c r="C38" s="109">
        <v>1363.2037</v>
      </c>
      <c r="D38" s="109">
        <v>1012.4188</v>
      </c>
      <c r="E38" s="109">
        <v>0</v>
      </c>
      <c r="F38" s="109">
        <v>0</v>
      </c>
      <c r="G38" s="109">
        <v>55.203400000000002</v>
      </c>
      <c r="H38" s="109">
        <v>68.133200000000002</v>
      </c>
      <c r="I38" s="109">
        <v>227.44829999999999</v>
      </c>
      <c r="J38" s="109">
        <v>569.596</v>
      </c>
      <c r="K38" s="109">
        <v>371.83980000000003</v>
      </c>
      <c r="L38" s="109">
        <v>10.0007</v>
      </c>
      <c r="M38" s="109">
        <v>50.435899999999997</v>
      </c>
      <c r="N38" s="109">
        <v>137.31960000000001</v>
      </c>
      <c r="O38" s="113">
        <f t="shared" si="1"/>
        <v>70.530003703953398</v>
      </c>
      <c r="P38" s="113">
        <f t="shared" si="1"/>
        <v>52.380947699857359</v>
      </c>
      <c r="Q38" s="113">
        <f t="shared" si="1"/>
        <v>0</v>
      </c>
      <c r="R38" s="113">
        <f t="shared" si="1"/>
        <v>0</v>
      </c>
      <c r="S38" s="113">
        <f t="shared" si="1"/>
        <v>2.8561366188125961</v>
      </c>
      <c r="T38" s="113">
        <f t="shared" si="1"/>
        <v>3.5251040239710303</v>
      </c>
      <c r="U38" s="113">
        <f t="shared" si="1"/>
        <v>11.767815361312401</v>
      </c>
      <c r="V38" s="113">
        <f t="shared" si="1"/>
        <v>29.46999629604661</v>
      </c>
      <c r="W38" s="113">
        <f t="shared" si="1"/>
        <v>19.238403234437591</v>
      </c>
      <c r="X38" s="113">
        <f t="shared" si="1"/>
        <v>0.51742040315921001</v>
      </c>
      <c r="Y38" s="113">
        <f t="shared" si="1"/>
        <v>2.6094737080101988</v>
      </c>
      <c r="Z38" s="113">
        <f t="shared" si="1"/>
        <v>7.1046989504396141</v>
      </c>
    </row>
    <row r="39" spans="1:26" s="112" customFormat="1" ht="11.25" x14ac:dyDescent="0.2">
      <c r="A39" s="108" t="s">
        <v>261</v>
      </c>
      <c r="B39" s="109">
        <v>479.87920000000003</v>
      </c>
      <c r="C39" s="109">
        <v>200.786</v>
      </c>
      <c r="D39" s="109">
        <v>157.81319999999999</v>
      </c>
      <c r="E39" s="109">
        <v>0</v>
      </c>
      <c r="F39" s="109">
        <v>0</v>
      </c>
      <c r="G39" s="109">
        <v>9.0731000000000002</v>
      </c>
      <c r="H39" s="109">
        <v>0.9143</v>
      </c>
      <c r="I39" s="109">
        <v>32.985399999999998</v>
      </c>
      <c r="J39" s="109">
        <v>279.09319999999997</v>
      </c>
      <c r="K39" s="109">
        <v>249.4504</v>
      </c>
      <c r="L39" s="109">
        <v>2.0918999999999999</v>
      </c>
      <c r="M39" s="109">
        <v>4.6722000000000001</v>
      </c>
      <c r="N39" s="109">
        <v>22.878699999999998</v>
      </c>
      <c r="O39" s="113">
        <f t="shared" si="1"/>
        <v>41.840946638237284</v>
      </c>
      <c r="P39" s="113">
        <f t="shared" si="1"/>
        <v>32.88602631662301</v>
      </c>
      <c r="Q39" s="113">
        <f t="shared" si="1"/>
        <v>0</v>
      </c>
      <c r="R39" s="113">
        <f t="shared" si="1"/>
        <v>0</v>
      </c>
      <c r="S39" s="113">
        <f t="shared" si="1"/>
        <v>1.8907049940901792</v>
      </c>
      <c r="T39" s="113">
        <f t="shared" si="1"/>
        <v>0.1905271159908577</v>
      </c>
      <c r="U39" s="113">
        <f t="shared" si="1"/>
        <v>6.8736882115332349</v>
      </c>
      <c r="V39" s="113">
        <f t="shared" si="1"/>
        <v>58.159053361762702</v>
      </c>
      <c r="W39" s="113">
        <f t="shared" si="1"/>
        <v>51.98191544872126</v>
      </c>
      <c r="X39" s="113">
        <f t="shared" si="1"/>
        <v>0.43592220708878393</v>
      </c>
      <c r="Y39" s="113">
        <f t="shared" si="1"/>
        <v>0.97362002770697287</v>
      </c>
      <c r="Z39" s="113">
        <f t="shared" si="1"/>
        <v>4.7675956782456907</v>
      </c>
    </row>
    <row r="40" spans="1:26" s="112" customFormat="1" ht="11.25" x14ac:dyDescent="0.2">
      <c r="A40" s="108" t="s">
        <v>262</v>
      </c>
      <c r="B40" s="109">
        <v>828.58479999999997</v>
      </c>
      <c r="C40" s="109">
        <v>377.5942</v>
      </c>
      <c r="D40" s="109">
        <v>220.83670000000001</v>
      </c>
      <c r="E40" s="109">
        <v>0</v>
      </c>
      <c r="F40" s="109">
        <v>0</v>
      </c>
      <c r="G40" s="109">
        <v>16.2135</v>
      </c>
      <c r="H40" s="109">
        <v>53.809899999999999</v>
      </c>
      <c r="I40" s="109">
        <v>86.734099999999998</v>
      </c>
      <c r="J40" s="109">
        <v>450.99060000000003</v>
      </c>
      <c r="K40" s="109">
        <v>390.37790000000001</v>
      </c>
      <c r="L40" s="109">
        <v>14.901899999999999</v>
      </c>
      <c r="M40" s="109">
        <v>7.3989000000000003</v>
      </c>
      <c r="N40" s="109">
        <v>38.311900000000001</v>
      </c>
      <c r="O40" s="113">
        <f t="shared" si="1"/>
        <v>45.57097837179731</v>
      </c>
      <c r="P40" s="113">
        <f t="shared" si="1"/>
        <v>26.652275059836967</v>
      </c>
      <c r="Q40" s="113">
        <f t="shared" si="1"/>
        <v>0</v>
      </c>
      <c r="R40" s="113">
        <f t="shared" si="1"/>
        <v>0</v>
      </c>
      <c r="S40" s="113">
        <f t="shared" si="1"/>
        <v>1.9567701459162659</v>
      </c>
      <c r="T40" s="113">
        <f t="shared" si="1"/>
        <v>6.4941934730156774</v>
      </c>
      <c r="U40" s="113">
        <f t="shared" si="1"/>
        <v>10.467739693028403</v>
      </c>
      <c r="V40" s="113">
        <f t="shared" si="1"/>
        <v>54.42902162820269</v>
      </c>
      <c r="W40" s="113">
        <f t="shared" si="1"/>
        <v>47.113813818452869</v>
      </c>
      <c r="X40" s="113">
        <f t="shared" si="1"/>
        <v>1.7984761487297378</v>
      </c>
      <c r="Y40" s="113">
        <f t="shared" si="1"/>
        <v>0.8929562791883221</v>
      </c>
      <c r="Z40" s="113">
        <f t="shared" si="1"/>
        <v>4.6237753818317691</v>
      </c>
    </row>
    <row r="41" spans="1:26" s="112" customFormat="1" ht="11.25" x14ac:dyDescent="0.2">
      <c r="A41" s="108" t="s">
        <v>263</v>
      </c>
      <c r="B41" s="109">
        <v>2271.2013000000002</v>
      </c>
      <c r="C41" s="109">
        <v>1291.9512999999999</v>
      </c>
      <c r="D41" s="109">
        <v>677.57360000000006</v>
      </c>
      <c r="E41" s="109">
        <v>0</v>
      </c>
      <c r="F41" s="109">
        <v>0</v>
      </c>
      <c r="G41" s="109">
        <v>218.75909999999999</v>
      </c>
      <c r="H41" s="109">
        <v>31.266200000000001</v>
      </c>
      <c r="I41" s="109">
        <v>364.35239999999999</v>
      </c>
      <c r="J41" s="109">
        <v>979.25</v>
      </c>
      <c r="K41" s="109">
        <v>405.10169999999999</v>
      </c>
      <c r="L41" s="109">
        <v>53.691699999999997</v>
      </c>
      <c r="M41" s="109">
        <v>139.36089999999999</v>
      </c>
      <c r="N41" s="109">
        <v>381.09570000000002</v>
      </c>
      <c r="O41" s="113">
        <f t="shared" ref="O41:Z52" si="2">C41/$B41*100</f>
        <v>56.88405074442322</v>
      </c>
      <c r="P41" s="113">
        <f t="shared" si="2"/>
        <v>29.833269292334414</v>
      </c>
      <c r="Q41" s="113">
        <f t="shared" si="2"/>
        <v>0</v>
      </c>
      <c r="R41" s="113">
        <f t="shared" si="2"/>
        <v>0</v>
      </c>
      <c r="S41" s="113">
        <f t="shared" si="2"/>
        <v>9.6318675055355065</v>
      </c>
      <c r="T41" s="113">
        <f t="shared" si="2"/>
        <v>1.3766371127033081</v>
      </c>
      <c r="U41" s="113">
        <f t="shared" si="2"/>
        <v>16.042276833849996</v>
      </c>
      <c r="V41" s="113">
        <f t="shared" si="2"/>
        <v>43.115949255576766</v>
      </c>
      <c r="W41" s="113">
        <f t="shared" si="2"/>
        <v>17.836450692415507</v>
      </c>
      <c r="X41" s="113">
        <f t="shared" si="2"/>
        <v>2.3640220706108259</v>
      </c>
      <c r="Y41" s="113">
        <f t="shared" si="2"/>
        <v>6.1359994818601056</v>
      </c>
      <c r="Z41" s="113">
        <f t="shared" si="2"/>
        <v>16.779477010690332</v>
      </c>
    </row>
    <row r="42" spans="1:26" s="112" customFormat="1" ht="11.25" x14ac:dyDescent="0.2">
      <c r="A42" s="108" t="s">
        <v>264</v>
      </c>
      <c r="B42" s="109">
        <v>560.72370000000001</v>
      </c>
      <c r="C42" s="109">
        <v>463.80279999999999</v>
      </c>
      <c r="D42" s="109">
        <v>324.92140000000001</v>
      </c>
      <c r="E42" s="109">
        <v>0</v>
      </c>
      <c r="F42" s="109">
        <v>0</v>
      </c>
      <c r="G42" s="109">
        <v>18.344799999999999</v>
      </c>
      <c r="H42" s="109">
        <v>5.9717000000000002</v>
      </c>
      <c r="I42" s="109">
        <v>114.56489999999999</v>
      </c>
      <c r="J42" s="109">
        <v>96.920900000000003</v>
      </c>
      <c r="K42" s="109">
        <v>16.8429</v>
      </c>
      <c r="L42" s="109">
        <v>12.784800000000001</v>
      </c>
      <c r="M42" s="109">
        <v>11.9649</v>
      </c>
      <c r="N42" s="109">
        <v>55.328299999999999</v>
      </c>
      <c r="O42" s="113">
        <f t="shared" si="2"/>
        <v>82.715034160318169</v>
      </c>
      <c r="P42" s="113">
        <f t="shared" si="2"/>
        <v>57.946792689518922</v>
      </c>
      <c r="Q42" s="113">
        <f t="shared" si="2"/>
        <v>0</v>
      </c>
      <c r="R42" s="113">
        <f t="shared" si="2"/>
        <v>0</v>
      </c>
      <c r="S42" s="113">
        <f t="shared" si="2"/>
        <v>3.271629146404905</v>
      </c>
      <c r="T42" s="113">
        <f t="shared" si="2"/>
        <v>1.0649986793852302</v>
      </c>
      <c r="U42" s="113">
        <f t="shared" si="2"/>
        <v>20.431613645009115</v>
      </c>
      <c r="V42" s="113">
        <f t="shared" si="2"/>
        <v>17.284965839681828</v>
      </c>
      <c r="W42" s="113">
        <f t="shared" si="2"/>
        <v>3.0037788664898595</v>
      </c>
      <c r="X42" s="113">
        <f t="shared" si="2"/>
        <v>2.2800534380836766</v>
      </c>
      <c r="Y42" s="113">
        <f t="shared" si="2"/>
        <v>2.1338316892972422</v>
      </c>
      <c r="Z42" s="113">
        <f t="shared" si="2"/>
        <v>9.8673018458110473</v>
      </c>
    </row>
    <row r="43" spans="1:26" s="112" customFormat="1" ht="11.25" x14ac:dyDescent="0.2">
      <c r="A43" s="108" t="s">
        <v>265</v>
      </c>
      <c r="B43" s="109">
        <v>961.31600000000003</v>
      </c>
      <c r="C43" s="109">
        <v>610.12530000000004</v>
      </c>
      <c r="D43" s="109">
        <v>384.6712</v>
      </c>
      <c r="E43" s="109">
        <v>0</v>
      </c>
      <c r="F43" s="109">
        <v>0</v>
      </c>
      <c r="G43" s="109">
        <v>34.6265</v>
      </c>
      <c r="H43" s="109">
        <v>22.866</v>
      </c>
      <c r="I43" s="109">
        <v>167.9616</v>
      </c>
      <c r="J43" s="109">
        <v>351.19069999999999</v>
      </c>
      <c r="K43" s="109">
        <v>288.26819999999998</v>
      </c>
      <c r="L43" s="109">
        <v>9.0716999999999999</v>
      </c>
      <c r="M43" s="109">
        <v>11.346399999999999</v>
      </c>
      <c r="N43" s="109">
        <v>42.504399999999997</v>
      </c>
      <c r="O43" s="113">
        <f t="shared" si="2"/>
        <v>63.46771509056336</v>
      </c>
      <c r="P43" s="113">
        <f t="shared" si="2"/>
        <v>40.01506268490278</v>
      </c>
      <c r="Q43" s="113">
        <f t="shared" si="2"/>
        <v>0</v>
      </c>
      <c r="R43" s="113">
        <f t="shared" si="2"/>
        <v>0</v>
      </c>
      <c r="S43" s="113">
        <f t="shared" si="2"/>
        <v>3.6019893562574636</v>
      </c>
      <c r="T43" s="113">
        <f t="shared" si="2"/>
        <v>2.3786143162081981</v>
      </c>
      <c r="U43" s="113">
        <f t="shared" si="2"/>
        <v>17.47204873319491</v>
      </c>
      <c r="V43" s="113">
        <f t="shared" si="2"/>
        <v>36.532284909436648</v>
      </c>
      <c r="W43" s="113">
        <f t="shared" si="2"/>
        <v>29.986830553116768</v>
      </c>
      <c r="X43" s="113">
        <f t="shared" si="2"/>
        <v>0.94367512867777081</v>
      </c>
      <c r="Y43" s="113">
        <f t="shared" si="2"/>
        <v>1.1802986739011936</v>
      </c>
      <c r="Z43" s="113">
        <f t="shared" si="2"/>
        <v>4.4214805537409125</v>
      </c>
    </row>
    <row r="44" spans="1:26" s="112" customFormat="1" ht="11.25" x14ac:dyDescent="0.2">
      <c r="A44" s="108" t="s">
        <v>266</v>
      </c>
      <c r="B44" s="109">
        <v>1480.5081</v>
      </c>
      <c r="C44" s="109">
        <v>757.58230000000003</v>
      </c>
      <c r="D44" s="109">
        <v>455.83819999999997</v>
      </c>
      <c r="E44" s="109">
        <v>0</v>
      </c>
      <c r="F44" s="109">
        <v>0</v>
      </c>
      <c r="G44" s="109">
        <v>57.587699999999998</v>
      </c>
      <c r="H44" s="109">
        <v>8.7721999999999998</v>
      </c>
      <c r="I44" s="109">
        <v>235.38419999999999</v>
      </c>
      <c r="J44" s="109">
        <v>722.92579999999987</v>
      </c>
      <c r="K44" s="109">
        <v>590.53279999999995</v>
      </c>
      <c r="L44" s="109">
        <v>32.103400000000001</v>
      </c>
      <c r="M44" s="109">
        <v>27.365200000000002</v>
      </c>
      <c r="N44" s="109">
        <v>72.924400000000006</v>
      </c>
      <c r="O44" s="113">
        <f t="shared" si="2"/>
        <v>51.170425882843873</v>
      </c>
      <c r="P44" s="113">
        <f t="shared" si="2"/>
        <v>30.789308076058479</v>
      </c>
      <c r="Q44" s="113">
        <f t="shared" si="2"/>
        <v>0</v>
      </c>
      <c r="R44" s="113">
        <f t="shared" si="2"/>
        <v>0</v>
      </c>
      <c r="S44" s="113">
        <f t="shared" si="2"/>
        <v>3.8897254260209722</v>
      </c>
      <c r="T44" s="113">
        <f t="shared" si="2"/>
        <v>0.59251280016637531</v>
      </c>
      <c r="U44" s="113">
        <f t="shared" si="2"/>
        <v>15.898879580598038</v>
      </c>
      <c r="V44" s="113">
        <f t="shared" si="2"/>
        <v>48.82957411715612</v>
      </c>
      <c r="W44" s="113">
        <f t="shared" si="2"/>
        <v>39.887171167790299</v>
      </c>
      <c r="X44" s="113">
        <f t="shared" si="2"/>
        <v>2.1684042120404476</v>
      </c>
      <c r="Y44" s="113">
        <f t="shared" si="2"/>
        <v>1.8483654361634361</v>
      </c>
      <c r="Z44" s="113">
        <f t="shared" si="2"/>
        <v>4.9256333011619464</v>
      </c>
    </row>
    <row r="45" spans="1:26" x14ac:dyDescent="0.25">
      <c r="A45" s="114" t="s">
        <v>45</v>
      </c>
      <c r="B45" s="115">
        <f>SUM(B5:B44)</f>
        <v>39740.527800000003</v>
      </c>
      <c r="C45" s="115">
        <f t="shared" ref="C45:N45" si="3">SUM(C5:C44)</f>
        <v>24842.04789999999</v>
      </c>
      <c r="D45" s="115">
        <f t="shared" si="3"/>
        <v>18039.672300000002</v>
      </c>
      <c r="E45" s="115">
        <f t="shared" si="3"/>
        <v>0</v>
      </c>
      <c r="F45" s="115">
        <f t="shared" si="3"/>
        <v>0</v>
      </c>
      <c r="G45" s="115">
        <f t="shared" si="3"/>
        <v>1113.7575999999999</v>
      </c>
      <c r="H45" s="115">
        <f t="shared" si="3"/>
        <v>986.13559999999984</v>
      </c>
      <c r="I45" s="115">
        <f t="shared" si="3"/>
        <v>4702.4824000000008</v>
      </c>
      <c r="J45" s="115">
        <f t="shared" si="3"/>
        <v>14898.479899999997</v>
      </c>
      <c r="K45" s="115">
        <f t="shared" si="3"/>
        <v>10589.306499999999</v>
      </c>
      <c r="L45" s="115">
        <f t="shared" si="3"/>
        <v>759.77399999999989</v>
      </c>
      <c r="M45" s="115">
        <f t="shared" si="3"/>
        <v>774.05520000000013</v>
      </c>
      <c r="N45" s="115">
        <f t="shared" si="3"/>
        <v>2775.3441999999995</v>
      </c>
      <c r="O45" s="116">
        <f t="shared" si="2"/>
        <v>62.51061391288313</v>
      </c>
      <c r="P45" s="116">
        <f t="shared" si="2"/>
        <v>45.393640443799036</v>
      </c>
      <c r="Q45" s="116">
        <f t="shared" si="2"/>
        <v>0</v>
      </c>
      <c r="R45" s="116">
        <f t="shared" si="2"/>
        <v>0</v>
      </c>
      <c r="S45" s="116">
        <f t="shared" si="2"/>
        <v>2.8025737494105445</v>
      </c>
      <c r="T45" s="116">
        <f t="shared" si="2"/>
        <v>2.4814355887845045</v>
      </c>
      <c r="U45" s="116">
        <f t="shared" si="2"/>
        <v>11.832964130889073</v>
      </c>
      <c r="V45" s="116">
        <f t="shared" si="2"/>
        <v>37.489386087116827</v>
      </c>
      <c r="W45" s="116">
        <f t="shared" si="2"/>
        <v>26.646114398108217</v>
      </c>
      <c r="X45" s="116">
        <f t="shared" si="2"/>
        <v>1.9118367119422097</v>
      </c>
      <c r="Y45" s="116">
        <f t="shared" si="2"/>
        <v>1.9477728224837521</v>
      </c>
      <c r="Z45" s="116">
        <f t="shared" si="2"/>
        <v>6.9836621545826549</v>
      </c>
    </row>
    <row r="46" spans="1:26" x14ac:dyDescent="0.25">
      <c r="A46" s="95" t="s">
        <v>46</v>
      </c>
      <c r="B46" s="117">
        <f>B12+B15+B16+B20+B27+B31+B40+B41+B42+B43</f>
        <v>8892.6410000000014</v>
      </c>
      <c r="C46" s="117">
        <f t="shared" ref="C46:N46" si="4">C12+C15+C16+C20+C27+C31+C40+C41+C42+C43</f>
        <v>5136.3973999999998</v>
      </c>
      <c r="D46" s="117">
        <f t="shared" si="4"/>
        <v>2943.0565999999999</v>
      </c>
      <c r="E46" s="117">
        <f t="shared" si="4"/>
        <v>0</v>
      </c>
      <c r="F46" s="117">
        <f t="shared" si="4"/>
        <v>0</v>
      </c>
      <c r="G46" s="117">
        <f t="shared" si="4"/>
        <v>407.03320000000008</v>
      </c>
      <c r="H46" s="117">
        <f t="shared" si="4"/>
        <v>227.08240000000001</v>
      </c>
      <c r="I46" s="117">
        <f t="shared" si="4"/>
        <v>1559.2252000000001</v>
      </c>
      <c r="J46" s="117">
        <f t="shared" si="4"/>
        <v>3756.2436000000002</v>
      </c>
      <c r="K46" s="117">
        <f t="shared" si="4"/>
        <v>2576.2784000000001</v>
      </c>
      <c r="L46" s="117">
        <f t="shared" si="4"/>
        <v>184.34039999999999</v>
      </c>
      <c r="M46" s="117">
        <f t="shared" si="4"/>
        <v>228.60229999999999</v>
      </c>
      <c r="N46" s="117">
        <f t="shared" si="4"/>
        <v>767.02250000000004</v>
      </c>
      <c r="O46" s="118">
        <f t="shared" si="2"/>
        <v>57.760089494223351</v>
      </c>
      <c r="P46" s="118">
        <f t="shared" si="2"/>
        <v>33.095416760892512</v>
      </c>
      <c r="Q46" s="118">
        <f t="shared" si="2"/>
        <v>0</v>
      </c>
      <c r="R46" s="118">
        <f t="shared" si="2"/>
        <v>0</v>
      </c>
      <c r="S46" s="118">
        <f t="shared" si="2"/>
        <v>4.5771914102908235</v>
      </c>
      <c r="T46" s="118">
        <f t="shared" si="2"/>
        <v>2.5535990939024749</v>
      </c>
      <c r="U46" s="118">
        <f t="shared" si="2"/>
        <v>17.53388222913755</v>
      </c>
      <c r="V46" s="118">
        <f t="shared" si="2"/>
        <v>42.239910505776628</v>
      </c>
      <c r="W46" s="118">
        <f t="shared" si="2"/>
        <v>28.970903019699097</v>
      </c>
      <c r="X46" s="118">
        <f t="shared" si="2"/>
        <v>2.0729544800020596</v>
      </c>
      <c r="Y46" s="118">
        <f t="shared" si="2"/>
        <v>2.5706907542989756</v>
      </c>
      <c r="Z46" s="118">
        <f t="shared" si="2"/>
        <v>8.6253622517764956</v>
      </c>
    </row>
    <row r="47" spans="1:26" x14ac:dyDescent="0.25">
      <c r="A47" s="95" t="s">
        <v>47</v>
      </c>
      <c r="B47" s="117">
        <f>B5+B6+B7+B8+B9+B10+B11+B13+B14+B17+B18+B19+B22+B23+B26+B28+B29+B30+B33+B34+B35+B37+B39+B44</f>
        <v>22363.112399999998</v>
      </c>
      <c r="C47" s="117">
        <f t="shared" ref="C47:N47" si="5">C5+C6+C7+C8+C9+C10+C11+C13+C14+C17+C18+C19+C22+C23+C26+C28+C29+C30+C33+C34+C35+C37+C39+C44</f>
        <v>13876.474700000001</v>
      </c>
      <c r="D47" s="117">
        <f t="shared" si="5"/>
        <v>10542.751500000002</v>
      </c>
      <c r="E47" s="117">
        <f t="shared" si="5"/>
        <v>0</v>
      </c>
      <c r="F47" s="117">
        <f t="shared" si="5"/>
        <v>0</v>
      </c>
      <c r="G47" s="117">
        <f t="shared" si="5"/>
        <v>525.88130000000001</v>
      </c>
      <c r="H47" s="117">
        <f t="shared" si="5"/>
        <v>580.65300000000002</v>
      </c>
      <c r="I47" s="117">
        <f t="shared" si="5"/>
        <v>2227.1889000000001</v>
      </c>
      <c r="J47" s="117">
        <f t="shared" si="5"/>
        <v>8486.6377000000011</v>
      </c>
      <c r="K47" s="117">
        <f t="shared" si="5"/>
        <v>6099.8766000000005</v>
      </c>
      <c r="L47" s="117">
        <f t="shared" si="5"/>
        <v>510.40739999999994</v>
      </c>
      <c r="M47" s="117">
        <f t="shared" si="5"/>
        <v>397.22469999999993</v>
      </c>
      <c r="N47" s="117">
        <f t="shared" si="5"/>
        <v>1479.1289999999999</v>
      </c>
      <c r="O47" s="118">
        <f t="shared" si="2"/>
        <v>62.050730917043559</v>
      </c>
      <c r="P47" s="118">
        <f t="shared" si="2"/>
        <v>47.143489293556485</v>
      </c>
      <c r="Q47" s="118">
        <f t="shared" si="2"/>
        <v>0</v>
      </c>
      <c r="R47" s="118">
        <f t="shared" si="2"/>
        <v>0</v>
      </c>
      <c r="S47" s="118">
        <f t="shared" si="2"/>
        <v>2.3515568432236655</v>
      </c>
      <c r="T47" s="118">
        <f t="shared" si="2"/>
        <v>2.5964766872074572</v>
      </c>
      <c r="U47" s="118">
        <f t="shared" si="2"/>
        <v>9.9592080930559579</v>
      </c>
      <c r="V47" s="118">
        <f t="shared" si="2"/>
        <v>37.949269082956455</v>
      </c>
      <c r="W47" s="118">
        <f t="shared" si="2"/>
        <v>27.276510044281675</v>
      </c>
      <c r="X47" s="118">
        <f t="shared" si="2"/>
        <v>2.2823629862898689</v>
      </c>
      <c r="Y47" s="118">
        <f t="shared" si="2"/>
        <v>1.7762496243590851</v>
      </c>
      <c r="Z47" s="118">
        <f t="shared" si="2"/>
        <v>6.6141464280258226</v>
      </c>
    </row>
    <row r="48" spans="1:26" x14ac:dyDescent="0.25">
      <c r="A48" s="95" t="s">
        <v>48</v>
      </c>
      <c r="B48" s="117">
        <f>B21+B24+B25+B32+B36+B38</f>
        <v>8484.7744000000002</v>
      </c>
      <c r="C48" s="117">
        <f t="shared" ref="C48:N48" si="6">C21+C24+C25+C32+C36+C38</f>
        <v>5829.1758</v>
      </c>
      <c r="D48" s="117">
        <f t="shared" si="6"/>
        <v>4553.8642</v>
      </c>
      <c r="E48" s="117">
        <f t="shared" si="6"/>
        <v>0</v>
      </c>
      <c r="F48" s="117">
        <f t="shared" si="6"/>
        <v>0</v>
      </c>
      <c r="G48" s="117">
        <f t="shared" si="6"/>
        <v>180.84309999999999</v>
      </c>
      <c r="H48" s="117">
        <f t="shared" si="6"/>
        <v>178.40019999999998</v>
      </c>
      <c r="I48" s="117">
        <f t="shared" si="6"/>
        <v>916.06830000000002</v>
      </c>
      <c r="J48" s="117">
        <f t="shared" si="6"/>
        <v>2655.5985999999998</v>
      </c>
      <c r="K48" s="117">
        <f t="shared" si="6"/>
        <v>1913.1514999999999</v>
      </c>
      <c r="L48" s="117">
        <f t="shared" si="6"/>
        <v>65.026200000000003</v>
      </c>
      <c r="M48" s="117">
        <f t="shared" si="6"/>
        <v>148.22819999999999</v>
      </c>
      <c r="N48" s="117">
        <f t="shared" si="6"/>
        <v>529.19270000000006</v>
      </c>
      <c r="O48" s="118">
        <f t="shared" si="2"/>
        <v>68.701600363116313</v>
      </c>
      <c r="P48" s="118">
        <f t="shared" si="2"/>
        <v>53.671010981741595</v>
      </c>
      <c r="Q48" s="118">
        <f t="shared" si="2"/>
        <v>0</v>
      </c>
      <c r="R48" s="118">
        <f t="shared" si="2"/>
        <v>0</v>
      </c>
      <c r="S48" s="118">
        <f t="shared" si="2"/>
        <v>2.1313837171675418</v>
      </c>
      <c r="T48" s="118">
        <f t="shared" si="2"/>
        <v>2.1025921443474087</v>
      </c>
      <c r="U48" s="118">
        <f t="shared" si="2"/>
        <v>10.796613519859761</v>
      </c>
      <c r="V48" s="118">
        <f t="shared" si="2"/>
        <v>31.298399636883683</v>
      </c>
      <c r="W48" s="118">
        <f t="shared" si="2"/>
        <v>22.548053841007253</v>
      </c>
      <c r="X48" s="118">
        <f t="shared" si="2"/>
        <v>0.76638690593824155</v>
      </c>
      <c r="Y48" s="118">
        <f t="shared" si="2"/>
        <v>1.7469904680082007</v>
      </c>
      <c r="Z48" s="118">
        <f t="shared" si="2"/>
        <v>6.2369684219299932</v>
      </c>
    </row>
    <row r="49" spans="1:26" x14ac:dyDescent="0.25">
      <c r="A49" s="119" t="s">
        <v>44</v>
      </c>
      <c r="B49" s="120">
        <v>7886619</v>
      </c>
      <c r="C49" s="120">
        <v>4224389</v>
      </c>
      <c r="D49" s="120">
        <v>2993236</v>
      </c>
      <c r="E49" s="120">
        <v>10355</v>
      </c>
      <c r="F49" s="120">
        <v>19562</v>
      </c>
      <c r="G49" s="120">
        <v>163320</v>
      </c>
      <c r="H49" s="120">
        <v>46393</v>
      </c>
      <c r="I49" s="120">
        <v>991523</v>
      </c>
      <c r="J49" s="120">
        <v>3662230</v>
      </c>
      <c r="K49" s="120">
        <v>2661889</v>
      </c>
      <c r="L49" s="120">
        <v>163965</v>
      </c>
      <c r="M49" s="120">
        <v>131800</v>
      </c>
      <c r="N49" s="120">
        <v>704577</v>
      </c>
      <c r="O49" s="121">
        <f t="shared" si="2"/>
        <v>53.564005057173425</v>
      </c>
      <c r="P49" s="121">
        <f t="shared" si="2"/>
        <v>37.953348576874326</v>
      </c>
      <c r="Q49" s="121">
        <f t="shared" si="2"/>
        <v>0.13129834216664962</v>
      </c>
      <c r="R49" s="121">
        <f t="shared" si="2"/>
        <v>0.24804038333790437</v>
      </c>
      <c r="S49" s="121">
        <f t="shared" si="2"/>
        <v>2.0708493715748157</v>
      </c>
      <c r="T49" s="121">
        <f t="shared" si="2"/>
        <v>0.58824954013880981</v>
      </c>
      <c r="U49" s="121">
        <f t="shared" si="2"/>
        <v>12.57221884308092</v>
      </c>
      <c r="V49" s="121">
        <f t="shared" si="2"/>
        <v>46.435994942826575</v>
      </c>
      <c r="W49" s="121">
        <f t="shared" si="2"/>
        <v>33.75196646370263</v>
      </c>
      <c r="X49" s="121">
        <f t="shared" si="2"/>
        <v>2.0790277811062001</v>
      </c>
      <c r="Y49" s="121">
        <f t="shared" si="2"/>
        <v>1.671185079436448</v>
      </c>
      <c r="Z49" s="121">
        <f t="shared" si="2"/>
        <v>8.9338282982859951</v>
      </c>
    </row>
    <row r="50" spans="1:26" x14ac:dyDescent="0.25">
      <c r="A50" s="99" t="s">
        <v>42</v>
      </c>
      <c r="B50" s="122">
        <v>316342</v>
      </c>
      <c r="C50" s="122">
        <v>139826</v>
      </c>
      <c r="D50" s="122">
        <v>65190</v>
      </c>
      <c r="E50" s="122">
        <v>27</v>
      </c>
      <c r="F50" s="122">
        <v>0</v>
      </c>
      <c r="G50" s="122">
        <v>7582</v>
      </c>
      <c r="H50" s="122">
        <v>1420</v>
      </c>
      <c r="I50" s="122">
        <v>65607</v>
      </c>
      <c r="J50" s="122">
        <v>176516</v>
      </c>
      <c r="K50" s="122">
        <v>140789</v>
      </c>
      <c r="L50" s="122">
        <v>4799</v>
      </c>
      <c r="M50" s="122">
        <v>5240</v>
      </c>
      <c r="N50" s="122">
        <v>25688</v>
      </c>
      <c r="O50" s="123">
        <f t="shared" si="2"/>
        <v>44.200896498093833</v>
      </c>
      <c r="P50" s="123">
        <f t="shared" si="2"/>
        <v>20.607443842423706</v>
      </c>
      <c r="Q50" s="123">
        <f t="shared" si="2"/>
        <v>8.5350664786844627E-3</v>
      </c>
      <c r="R50" s="123">
        <f t="shared" si="2"/>
        <v>0</v>
      </c>
      <c r="S50" s="123">
        <f t="shared" si="2"/>
        <v>2.3967731126439107</v>
      </c>
      <c r="T50" s="123">
        <f t="shared" si="2"/>
        <v>0.4488812740641458</v>
      </c>
      <c r="U50" s="123">
        <f t="shared" si="2"/>
        <v>20.739263202483389</v>
      </c>
      <c r="V50" s="123">
        <f t="shared" si="2"/>
        <v>55.799103501906167</v>
      </c>
      <c r="W50" s="123">
        <f t="shared" si="2"/>
        <v>44.505313869166912</v>
      </c>
      <c r="X50" s="123">
        <f t="shared" si="2"/>
        <v>1.517029038192842</v>
      </c>
      <c r="Y50" s="123">
        <f t="shared" si="2"/>
        <v>1.6564351240113548</v>
      </c>
      <c r="Z50" s="123">
        <f t="shared" si="2"/>
        <v>8.1203254705350538</v>
      </c>
    </row>
    <row r="51" spans="1:26" x14ac:dyDescent="0.25">
      <c r="A51" s="102" t="s">
        <v>41</v>
      </c>
      <c r="B51" s="124">
        <v>1101547</v>
      </c>
      <c r="C51" s="124">
        <v>662490</v>
      </c>
      <c r="D51" s="124">
        <v>549519</v>
      </c>
      <c r="E51" s="124">
        <v>3185</v>
      </c>
      <c r="F51" s="124">
        <v>327</v>
      </c>
      <c r="G51" s="124">
        <v>26993</v>
      </c>
      <c r="H51" s="124">
        <v>11162</v>
      </c>
      <c r="I51" s="124">
        <v>71303</v>
      </c>
      <c r="J51" s="124">
        <v>439057</v>
      </c>
      <c r="K51" s="124">
        <v>306164</v>
      </c>
      <c r="L51" s="124">
        <v>20894</v>
      </c>
      <c r="M51" s="124">
        <v>21530</v>
      </c>
      <c r="N51" s="124">
        <v>90469</v>
      </c>
      <c r="O51" s="125">
        <f t="shared" si="2"/>
        <v>60.14178242054129</v>
      </c>
      <c r="P51" s="125">
        <f t="shared" si="2"/>
        <v>49.886114709585698</v>
      </c>
      <c r="Q51" s="125">
        <f t="shared" si="2"/>
        <v>0.2891388202228321</v>
      </c>
      <c r="R51" s="125">
        <f t="shared" si="2"/>
        <v>2.9685524085672241E-2</v>
      </c>
      <c r="S51" s="125">
        <f t="shared" si="2"/>
        <v>2.4504628490659046</v>
      </c>
      <c r="T51" s="125">
        <f t="shared" si="2"/>
        <v>1.0133022013586348</v>
      </c>
      <c r="U51" s="125">
        <f t="shared" si="2"/>
        <v>6.4729875348033259</v>
      </c>
      <c r="V51" s="125">
        <f t="shared" si="2"/>
        <v>39.858217579458703</v>
      </c>
      <c r="W51" s="125">
        <f t="shared" si="2"/>
        <v>27.794002434757665</v>
      </c>
      <c r="X51" s="125">
        <f t="shared" si="2"/>
        <v>1.8967869732294671</v>
      </c>
      <c r="Y51" s="125">
        <f t="shared" si="2"/>
        <v>1.9545239558548113</v>
      </c>
      <c r="Z51" s="125">
        <f t="shared" si="2"/>
        <v>8.2129042156167653</v>
      </c>
    </row>
    <row r="52" spans="1:26" x14ac:dyDescent="0.25">
      <c r="A52" s="102" t="s">
        <v>43</v>
      </c>
      <c r="B52" s="124">
        <v>475882</v>
      </c>
      <c r="C52" s="124">
        <v>277690</v>
      </c>
      <c r="D52" s="124">
        <v>191019</v>
      </c>
      <c r="E52" s="124">
        <v>0</v>
      </c>
      <c r="F52" s="124">
        <v>2</v>
      </c>
      <c r="G52" s="124">
        <v>11594</v>
      </c>
      <c r="H52" s="124">
        <v>4399</v>
      </c>
      <c r="I52" s="124">
        <v>70675</v>
      </c>
      <c r="J52" s="124">
        <v>198192</v>
      </c>
      <c r="K52" s="124">
        <v>147881</v>
      </c>
      <c r="L52" s="124">
        <v>7486</v>
      </c>
      <c r="M52" s="124">
        <v>9260</v>
      </c>
      <c r="N52" s="124">
        <v>33564</v>
      </c>
      <c r="O52" s="125">
        <f t="shared" si="2"/>
        <v>58.352700879629829</v>
      </c>
      <c r="P52" s="125">
        <f t="shared" si="2"/>
        <v>40.139992687262811</v>
      </c>
      <c r="Q52" s="125">
        <f t="shared" si="2"/>
        <v>0</v>
      </c>
      <c r="R52" s="125">
        <f t="shared" si="2"/>
        <v>4.2027225236508214E-4</v>
      </c>
      <c r="S52" s="125">
        <f t="shared" si="2"/>
        <v>2.4363182469603806</v>
      </c>
      <c r="T52" s="125">
        <f t="shared" si="2"/>
        <v>0.92438881907699799</v>
      </c>
      <c r="U52" s="125">
        <f t="shared" si="2"/>
        <v>14.85137071795109</v>
      </c>
      <c r="V52" s="125">
        <f t="shared" si="2"/>
        <v>41.647299120370171</v>
      </c>
      <c r="W52" s="125">
        <f t="shared" si="2"/>
        <v>31.07514047600035</v>
      </c>
      <c r="X52" s="125">
        <f t="shared" si="2"/>
        <v>1.5730790406025024</v>
      </c>
      <c r="Y52" s="125">
        <f t="shared" si="2"/>
        <v>1.9458605284503299</v>
      </c>
      <c r="Z52" s="125">
        <f t="shared" si="2"/>
        <v>7.053008939190808</v>
      </c>
    </row>
    <row r="53" spans="1:26" x14ac:dyDescent="0.25">
      <c r="A53" s="2" t="s">
        <v>49</v>
      </c>
    </row>
    <row r="54" spans="1:26" x14ac:dyDescent="0.25">
      <c r="B54" s="11"/>
    </row>
  </sheetData>
  <mergeCells count="12">
    <mergeCell ref="V3:V4"/>
    <mergeCell ref="W3:Z3"/>
    <mergeCell ref="A2:A4"/>
    <mergeCell ref="B2:B4"/>
    <mergeCell ref="C2:N2"/>
    <mergeCell ref="O2:Z2"/>
    <mergeCell ref="C3:C4"/>
    <mergeCell ref="D3:I3"/>
    <mergeCell ref="J3:J4"/>
    <mergeCell ref="K3:N3"/>
    <mergeCell ref="O3:O4"/>
    <mergeCell ref="P3:U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/>
  </sheetViews>
  <sheetFormatPr defaultRowHeight="11.25" x14ac:dyDescent="0.2"/>
  <cols>
    <col min="1" max="1" width="23.5703125" style="126" bestFit="1" customWidth="1"/>
    <col min="2" max="16384" width="9.140625" style="126"/>
  </cols>
  <sheetData>
    <row r="1" spans="1:26" ht="12.75" x14ac:dyDescent="0.2">
      <c r="A1" s="54" t="s">
        <v>522</v>
      </c>
    </row>
    <row r="2" spans="1:26" ht="15" customHeight="1" x14ac:dyDescent="0.2">
      <c r="A2" s="291" t="s">
        <v>0</v>
      </c>
      <c r="B2" s="293" t="s">
        <v>267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5"/>
      <c r="O2" s="296" t="s">
        <v>268</v>
      </c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</row>
    <row r="3" spans="1:26" x14ac:dyDescent="0.2">
      <c r="A3" s="291"/>
      <c r="B3" s="292" t="s">
        <v>269</v>
      </c>
      <c r="C3" s="292" t="s">
        <v>270</v>
      </c>
      <c r="D3" s="297" t="s">
        <v>195</v>
      </c>
      <c r="E3" s="298"/>
      <c r="F3" s="298"/>
      <c r="G3" s="298"/>
      <c r="H3" s="298"/>
      <c r="I3" s="299"/>
      <c r="J3" s="292" t="s">
        <v>271</v>
      </c>
      <c r="K3" s="292" t="s">
        <v>195</v>
      </c>
      <c r="L3" s="292"/>
      <c r="M3" s="292"/>
      <c r="N3" s="292"/>
      <c r="O3" s="292" t="s">
        <v>270</v>
      </c>
      <c r="P3" s="292" t="s">
        <v>196</v>
      </c>
      <c r="Q3" s="292"/>
      <c r="R3" s="292"/>
      <c r="S3" s="292"/>
      <c r="T3" s="292"/>
      <c r="U3" s="292"/>
      <c r="V3" s="292" t="s">
        <v>271</v>
      </c>
      <c r="W3" s="292" t="s">
        <v>196</v>
      </c>
      <c r="X3" s="292"/>
      <c r="Y3" s="292"/>
      <c r="Z3" s="292"/>
    </row>
    <row r="4" spans="1:26" ht="45" x14ac:dyDescent="0.2">
      <c r="A4" s="291"/>
      <c r="B4" s="292"/>
      <c r="C4" s="292"/>
      <c r="D4" s="127" t="s">
        <v>272</v>
      </c>
      <c r="E4" s="127" t="s">
        <v>273</v>
      </c>
      <c r="F4" s="127" t="s">
        <v>274</v>
      </c>
      <c r="G4" s="127" t="s">
        <v>275</v>
      </c>
      <c r="H4" s="127" t="s">
        <v>276</v>
      </c>
      <c r="I4" s="127" t="s">
        <v>277</v>
      </c>
      <c r="J4" s="292"/>
      <c r="K4" s="127" t="s">
        <v>278</v>
      </c>
      <c r="L4" s="127" t="s">
        <v>279</v>
      </c>
      <c r="M4" s="127" t="s">
        <v>280</v>
      </c>
      <c r="N4" s="127" t="s">
        <v>281</v>
      </c>
      <c r="O4" s="292"/>
      <c r="P4" s="127" t="s">
        <v>272</v>
      </c>
      <c r="Q4" s="127" t="s">
        <v>273</v>
      </c>
      <c r="R4" s="127" t="s">
        <v>282</v>
      </c>
      <c r="S4" s="127" t="s">
        <v>275</v>
      </c>
      <c r="T4" s="127" t="s">
        <v>276</v>
      </c>
      <c r="U4" s="127" t="s">
        <v>277</v>
      </c>
      <c r="V4" s="292"/>
      <c r="W4" s="127" t="s">
        <v>278</v>
      </c>
      <c r="X4" s="127" t="s">
        <v>279</v>
      </c>
      <c r="Y4" s="127" t="s">
        <v>280</v>
      </c>
      <c r="Z4" s="127" t="s">
        <v>281</v>
      </c>
    </row>
    <row r="5" spans="1:26" x14ac:dyDescent="0.2">
      <c r="A5" s="128" t="s">
        <v>1</v>
      </c>
      <c r="B5" s="129">
        <v>857.32730000000004</v>
      </c>
      <c r="C5" s="129">
        <v>50.968600000000002</v>
      </c>
      <c r="D5" s="129">
        <v>34.8324</v>
      </c>
      <c r="E5" s="129">
        <v>0</v>
      </c>
      <c r="F5" s="129">
        <v>0</v>
      </c>
      <c r="G5" s="129">
        <v>4.1140999999999996</v>
      </c>
      <c r="H5" s="129">
        <v>0</v>
      </c>
      <c r="I5" s="129">
        <v>12.0221</v>
      </c>
      <c r="J5" s="129">
        <v>806.3587</v>
      </c>
      <c r="K5" s="129">
        <v>786.42110000000002</v>
      </c>
      <c r="L5" s="129">
        <v>6.4799999999999996E-2</v>
      </c>
      <c r="M5" s="129">
        <v>3.3513000000000002</v>
      </c>
      <c r="N5" s="129">
        <v>16.5215</v>
      </c>
      <c r="O5" s="130">
        <f>C5/$B5*100</f>
        <v>5.9450573894007572</v>
      </c>
      <c r="P5" s="130">
        <f>D5/$B5*100</f>
        <v>4.0629057304019129</v>
      </c>
      <c r="Q5" s="130">
        <f t="shared" ref="Q5:Z20" si="0">E5/$B5*100</f>
        <v>0</v>
      </c>
      <c r="R5" s="130">
        <f t="shared" si="0"/>
        <v>0</v>
      </c>
      <c r="S5" s="130">
        <f t="shared" si="0"/>
        <v>0.47987507221571035</v>
      </c>
      <c r="T5" s="130">
        <f t="shared" si="0"/>
        <v>0</v>
      </c>
      <c r="U5" s="130">
        <f t="shared" si="0"/>
        <v>1.4022765867831339</v>
      </c>
      <c r="V5" s="130">
        <f t="shared" si="0"/>
        <v>94.054942610599241</v>
      </c>
      <c r="W5" s="130">
        <f t="shared" si="0"/>
        <v>91.729389697493588</v>
      </c>
      <c r="X5" s="130">
        <f t="shared" si="0"/>
        <v>7.558373563981923E-3</v>
      </c>
      <c r="Y5" s="130">
        <f t="shared" si="0"/>
        <v>0.39090088464463923</v>
      </c>
      <c r="Z5" s="130">
        <f t="shared" si="0"/>
        <v>1.927093654897027</v>
      </c>
    </row>
    <row r="6" spans="1:26" x14ac:dyDescent="0.2">
      <c r="A6" s="131" t="s">
        <v>2</v>
      </c>
      <c r="B6" s="132">
        <v>993.33259999999996</v>
      </c>
      <c r="C6" s="132">
        <v>631.83199999999999</v>
      </c>
      <c r="D6" s="132">
        <v>343.45389999999998</v>
      </c>
      <c r="E6" s="132">
        <v>0</v>
      </c>
      <c r="F6" s="132">
        <v>0</v>
      </c>
      <c r="G6" s="132">
        <v>25.690899999999999</v>
      </c>
      <c r="H6" s="132">
        <v>190.47139999999999</v>
      </c>
      <c r="I6" s="132">
        <v>72.215800000000002</v>
      </c>
      <c r="J6" s="132">
        <v>361.50059999999996</v>
      </c>
      <c r="K6" s="132">
        <v>308.25330000000002</v>
      </c>
      <c r="L6" s="132">
        <v>2.7030000000000003</v>
      </c>
      <c r="M6" s="132">
        <v>13.4838</v>
      </c>
      <c r="N6" s="132">
        <v>37.060500000000005</v>
      </c>
      <c r="O6" s="133">
        <f t="shared" ref="O6:Z39" si="1">C6/$B6*100</f>
        <v>63.607295280553565</v>
      </c>
      <c r="P6" s="133">
        <f t="shared" si="1"/>
        <v>34.575921499002447</v>
      </c>
      <c r="Q6" s="133">
        <f t="shared" si="0"/>
        <v>0</v>
      </c>
      <c r="R6" s="133">
        <f t="shared" si="0"/>
        <v>0</v>
      </c>
      <c r="S6" s="133">
        <f t="shared" si="0"/>
        <v>2.5863341241392863</v>
      </c>
      <c r="T6" s="133">
        <f t="shared" si="0"/>
        <v>19.174987310393316</v>
      </c>
      <c r="U6" s="133">
        <f t="shared" si="0"/>
        <v>7.2700523470185114</v>
      </c>
      <c r="V6" s="133">
        <f t="shared" si="0"/>
        <v>36.392704719446435</v>
      </c>
      <c r="W6" s="133">
        <f t="shared" si="0"/>
        <v>31.032234319099167</v>
      </c>
      <c r="X6" s="133">
        <f t="shared" si="0"/>
        <v>0.27211429484947947</v>
      </c>
      <c r="Y6" s="133">
        <f t="shared" si="0"/>
        <v>1.3574305323312656</v>
      </c>
      <c r="Z6" s="133">
        <f t="shared" si="0"/>
        <v>3.7309255731665312</v>
      </c>
    </row>
    <row r="7" spans="1:26" x14ac:dyDescent="0.2">
      <c r="A7" s="131" t="s">
        <v>3</v>
      </c>
      <c r="B7" s="132">
        <v>670.01239999999996</v>
      </c>
      <c r="C7" s="132">
        <v>267.07979999999998</v>
      </c>
      <c r="D7" s="132">
        <v>134.0446</v>
      </c>
      <c r="E7" s="132">
        <v>0</v>
      </c>
      <c r="F7" s="132">
        <v>0</v>
      </c>
      <c r="G7" s="132">
        <v>13.8124</v>
      </c>
      <c r="H7" s="132">
        <v>3.4906000000000001</v>
      </c>
      <c r="I7" s="132">
        <v>115.73220000000001</v>
      </c>
      <c r="J7" s="132">
        <v>402.93259999999998</v>
      </c>
      <c r="K7" s="132">
        <v>307.69110000000001</v>
      </c>
      <c r="L7" s="132">
        <v>47.887300000000003</v>
      </c>
      <c r="M7" s="132">
        <v>8.2545000000000002</v>
      </c>
      <c r="N7" s="132">
        <v>39.099699999999999</v>
      </c>
      <c r="O7" s="133">
        <f t="shared" si="1"/>
        <v>39.861918973439892</v>
      </c>
      <c r="P7" s="133">
        <f t="shared" si="1"/>
        <v>20.006286450817925</v>
      </c>
      <c r="Q7" s="133">
        <f t="shared" si="0"/>
        <v>0</v>
      </c>
      <c r="R7" s="133">
        <f t="shared" si="0"/>
        <v>0</v>
      </c>
      <c r="S7" s="133">
        <f t="shared" si="0"/>
        <v>2.0615140854109568</v>
      </c>
      <c r="T7" s="133">
        <f t="shared" si="0"/>
        <v>0.52097543269348456</v>
      </c>
      <c r="U7" s="133">
        <f t="shared" si="0"/>
        <v>17.273143004517529</v>
      </c>
      <c r="V7" s="133">
        <f t="shared" si="0"/>
        <v>60.138081026560108</v>
      </c>
      <c r="W7" s="133">
        <f t="shared" si="0"/>
        <v>45.923194854304192</v>
      </c>
      <c r="X7" s="133">
        <f t="shared" si="0"/>
        <v>7.1472259319379772</v>
      </c>
      <c r="Y7" s="133">
        <f t="shared" si="0"/>
        <v>1.2319921243248635</v>
      </c>
      <c r="Z7" s="133">
        <f t="shared" si="0"/>
        <v>5.8356681159930774</v>
      </c>
    </row>
    <row r="8" spans="1:26" x14ac:dyDescent="0.2">
      <c r="A8" s="131" t="s">
        <v>4</v>
      </c>
      <c r="B8" s="132">
        <v>562.30989999999997</v>
      </c>
      <c r="C8" s="132">
        <v>355.62849999999997</v>
      </c>
      <c r="D8" s="132">
        <v>301.654</v>
      </c>
      <c r="E8" s="132">
        <v>0</v>
      </c>
      <c r="F8" s="132">
        <v>0</v>
      </c>
      <c r="G8" s="132">
        <v>10.2936</v>
      </c>
      <c r="H8" s="132">
        <v>2.2433999999999998</v>
      </c>
      <c r="I8" s="132">
        <v>41.4375</v>
      </c>
      <c r="J8" s="132">
        <v>206.6814</v>
      </c>
      <c r="K8" s="132">
        <v>44.495199999999997</v>
      </c>
      <c r="L8" s="132">
        <v>87.519900000000007</v>
      </c>
      <c r="M8" s="132">
        <v>10.7677</v>
      </c>
      <c r="N8" s="132">
        <v>63.898600000000002</v>
      </c>
      <c r="O8" s="133">
        <f t="shared" si="1"/>
        <v>63.244218179334922</v>
      </c>
      <c r="P8" s="133">
        <f t="shared" si="1"/>
        <v>53.645507575093376</v>
      </c>
      <c r="Q8" s="133">
        <f t="shared" si="0"/>
        <v>0</v>
      </c>
      <c r="R8" s="133">
        <f t="shared" si="0"/>
        <v>0</v>
      </c>
      <c r="S8" s="133">
        <f t="shared" si="0"/>
        <v>1.830591992067008</v>
      </c>
      <c r="T8" s="133">
        <f t="shared" si="0"/>
        <v>0.39896149792134195</v>
      </c>
      <c r="U8" s="133">
        <f t="shared" si="0"/>
        <v>7.3691571142531904</v>
      </c>
      <c r="V8" s="133">
        <f t="shared" si="0"/>
        <v>36.755781820665085</v>
      </c>
      <c r="W8" s="133">
        <f t="shared" si="0"/>
        <v>7.9129319971069325</v>
      </c>
      <c r="X8" s="133">
        <f t="shared" si="0"/>
        <v>15.564353393031141</v>
      </c>
      <c r="Y8" s="133">
        <f t="shared" si="0"/>
        <v>1.9149049305374137</v>
      </c>
      <c r="Z8" s="133">
        <f t="shared" si="0"/>
        <v>11.363591499989598</v>
      </c>
    </row>
    <row r="9" spans="1:26" x14ac:dyDescent="0.2">
      <c r="A9" s="131" t="s">
        <v>5</v>
      </c>
      <c r="B9" s="132">
        <v>353.1343</v>
      </c>
      <c r="C9" s="132">
        <v>166.04849999999999</v>
      </c>
      <c r="D9" s="132">
        <v>104.2885</v>
      </c>
      <c r="E9" s="132">
        <v>0</v>
      </c>
      <c r="F9" s="132">
        <v>0</v>
      </c>
      <c r="G9" s="132">
        <v>13.599500000000001</v>
      </c>
      <c r="H9" s="132">
        <v>5.4386000000000001</v>
      </c>
      <c r="I9" s="132">
        <v>42.721899999999998</v>
      </c>
      <c r="J9" s="132">
        <v>187.08580000000001</v>
      </c>
      <c r="K9" s="132">
        <v>159.9752</v>
      </c>
      <c r="L9" s="132">
        <v>2.0846</v>
      </c>
      <c r="M9" s="132">
        <v>7.0141</v>
      </c>
      <c r="N9" s="132">
        <v>18.011900000000001</v>
      </c>
      <c r="O9" s="133">
        <f t="shared" si="1"/>
        <v>47.021345703320236</v>
      </c>
      <c r="P9" s="133">
        <f t="shared" si="1"/>
        <v>29.532248779005609</v>
      </c>
      <c r="Q9" s="133">
        <f t="shared" si="0"/>
        <v>0</v>
      </c>
      <c r="R9" s="133">
        <f t="shared" si="0"/>
        <v>0</v>
      </c>
      <c r="S9" s="133">
        <f t="shared" si="0"/>
        <v>3.851084417458174</v>
      </c>
      <c r="T9" s="133">
        <f t="shared" si="0"/>
        <v>1.5400939529238593</v>
      </c>
      <c r="U9" s="133">
        <f t="shared" si="0"/>
        <v>12.097918553932596</v>
      </c>
      <c r="V9" s="133">
        <f t="shared" si="0"/>
        <v>52.978654296679764</v>
      </c>
      <c r="W9" s="133">
        <f t="shared" si="0"/>
        <v>45.301518430806638</v>
      </c>
      <c r="X9" s="133">
        <f t="shared" si="0"/>
        <v>0.59031365687218718</v>
      </c>
      <c r="Y9" s="133">
        <f t="shared" si="0"/>
        <v>1.9862414950912444</v>
      </c>
      <c r="Z9" s="133">
        <f t="shared" si="0"/>
        <v>5.1005807139096939</v>
      </c>
    </row>
    <row r="10" spans="1:26" x14ac:dyDescent="0.2">
      <c r="A10" s="131" t="s">
        <v>6</v>
      </c>
      <c r="B10" s="132">
        <v>2430.6659</v>
      </c>
      <c r="C10" s="132">
        <v>1558.8899999999999</v>
      </c>
      <c r="D10" s="132">
        <v>1240.1994</v>
      </c>
      <c r="E10" s="132">
        <v>0</v>
      </c>
      <c r="F10" s="132">
        <v>0</v>
      </c>
      <c r="G10" s="132">
        <v>55.231899999999996</v>
      </c>
      <c r="H10" s="132">
        <v>23.559100000000001</v>
      </c>
      <c r="I10" s="132">
        <v>239.89960000000002</v>
      </c>
      <c r="J10" s="132">
        <v>871.77590000000009</v>
      </c>
      <c r="K10" s="132">
        <v>575.5752</v>
      </c>
      <c r="L10" s="132">
        <v>103.3272</v>
      </c>
      <c r="M10" s="132">
        <v>46.863300000000002</v>
      </c>
      <c r="N10" s="132">
        <v>146.0102</v>
      </c>
      <c r="O10" s="133">
        <f t="shared" si="1"/>
        <v>64.134276948551417</v>
      </c>
      <c r="P10" s="133">
        <f t="shared" si="1"/>
        <v>51.02303035559104</v>
      </c>
      <c r="Q10" s="133">
        <f t="shared" si="0"/>
        <v>0</v>
      </c>
      <c r="R10" s="133">
        <f t="shared" si="0"/>
        <v>0</v>
      </c>
      <c r="S10" s="133">
        <f t="shared" si="0"/>
        <v>2.2722950118319427</v>
      </c>
      <c r="T10" s="133">
        <f t="shared" si="0"/>
        <v>0.96924468311338063</v>
      </c>
      <c r="U10" s="133">
        <f t="shared" si="0"/>
        <v>9.8697068980150675</v>
      </c>
      <c r="V10" s="133">
        <f t="shared" si="0"/>
        <v>35.865723051448576</v>
      </c>
      <c r="W10" s="133">
        <f t="shared" si="0"/>
        <v>23.679733195746895</v>
      </c>
      <c r="X10" s="133">
        <f t="shared" si="0"/>
        <v>4.2509832387906545</v>
      </c>
      <c r="Y10" s="133">
        <f t="shared" si="0"/>
        <v>1.9280025280315163</v>
      </c>
      <c r="Z10" s="133">
        <f t="shared" si="0"/>
        <v>6.0070040888795129</v>
      </c>
    </row>
    <row r="11" spans="1:26" x14ac:dyDescent="0.2">
      <c r="A11" s="131" t="s">
        <v>7</v>
      </c>
      <c r="B11" s="132">
        <v>554.03740000000005</v>
      </c>
      <c r="C11" s="132">
        <v>439.4085</v>
      </c>
      <c r="D11" s="132">
        <v>385.70209999999997</v>
      </c>
      <c r="E11" s="132">
        <v>0</v>
      </c>
      <c r="F11" s="132">
        <v>0</v>
      </c>
      <c r="G11" s="132">
        <v>10.4664</v>
      </c>
      <c r="H11" s="132">
        <v>0.67679999999999996</v>
      </c>
      <c r="I11" s="132">
        <v>42.563200000000002</v>
      </c>
      <c r="J11" s="132">
        <v>114.62890000000004</v>
      </c>
      <c r="K11" s="132">
        <v>82.651499999999999</v>
      </c>
      <c r="L11" s="132">
        <v>2.0301</v>
      </c>
      <c r="M11" s="132">
        <v>7.0957999999999997</v>
      </c>
      <c r="N11" s="132">
        <v>22.851500000000001</v>
      </c>
      <c r="O11" s="133">
        <f t="shared" si="1"/>
        <v>79.310259560094678</v>
      </c>
      <c r="P11" s="133">
        <f t="shared" si="1"/>
        <v>69.616617939510931</v>
      </c>
      <c r="Q11" s="133">
        <f t="shared" si="0"/>
        <v>0</v>
      </c>
      <c r="R11" s="133">
        <f t="shared" si="0"/>
        <v>0</v>
      </c>
      <c r="S11" s="133">
        <f t="shared" si="0"/>
        <v>1.8891143449882624</v>
      </c>
      <c r="T11" s="133">
        <f t="shared" si="0"/>
        <v>0.12215781822671175</v>
      </c>
      <c r="U11" s="133">
        <f t="shared" si="0"/>
        <v>7.682369457368762</v>
      </c>
      <c r="V11" s="133">
        <f t="shared" si="0"/>
        <v>20.689740439905329</v>
      </c>
      <c r="W11" s="133">
        <f t="shared" si="0"/>
        <v>14.918036219215525</v>
      </c>
      <c r="X11" s="133">
        <f t="shared" si="0"/>
        <v>0.36641930671106315</v>
      </c>
      <c r="Y11" s="133">
        <f t="shared" si="0"/>
        <v>1.2807438631399251</v>
      </c>
      <c r="Z11" s="133">
        <f t="shared" si="0"/>
        <v>4.1245410508388067</v>
      </c>
    </row>
    <row r="12" spans="1:26" x14ac:dyDescent="0.2">
      <c r="A12" s="131" t="s">
        <v>8</v>
      </c>
      <c r="B12" s="132">
        <v>1383.5144</v>
      </c>
      <c r="C12" s="132">
        <v>639.40300000000002</v>
      </c>
      <c r="D12" s="132">
        <v>272.61849999999998</v>
      </c>
      <c r="E12" s="132">
        <v>0</v>
      </c>
      <c r="F12" s="132">
        <v>0</v>
      </c>
      <c r="G12" s="132">
        <v>33.0946</v>
      </c>
      <c r="H12" s="132">
        <v>99.39</v>
      </c>
      <c r="I12" s="132">
        <v>234.29989999999998</v>
      </c>
      <c r="J12" s="132">
        <v>744.1114</v>
      </c>
      <c r="K12" s="132">
        <v>592.14159999999993</v>
      </c>
      <c r="L12" s="132">
        <v>51.834099999999999</v>
      </c>
      <c r="M12" s="132">
        <v>15.8028</v>
      </c>
      <c r="N12" s="132">
        <v>84.332899999999995</v>
      </c>
      <c r="O12" s="133">
        <f t="shared" si="1"/>
        <v>46.215854348895832</v>
      </c>
      <c r="P12" s="133">
        <f t="shared" si="1"/>
        <v>19.704782255970734</v>
      </c>
      <c r="Q12" s="133">
        <f t="shared" si="0"/>
        <v>0</v>
      </c>
      <c r="R12" s="133">
        <f t="shared" si="0"/>
        <v>0</v>
      </c>
      <c r="S12" s="133">
        <f t="shared" si="0"/>
        <v>2.3920676214139873</v>
      </c>
      <c r="T12" s="133">
        <f t="shared" si="0"/>
        <v>7.1838789679384618</v>
      </c>
      <c r="U12" s="133">
        <f t="shared" si="0"/>
        <v>16.935125503572639</v>
      </c>
      <c r="V12" s="133">
        <f t="shared" si="0"/>
        <v>53.784145651104176</v>
      </c>
      <c r="W12" s="133">
        <f t="shared" si="0"/>
        <v>42.799814732683657</v>
      </c>
      <c r="X12" s="133">
        <f t="shared" si="0"/>
        <v>3.7465529813061575</v>
      </c>
      <c r="Y12" s="133">
        <f t="shared" si="0"/>
        <v>1.1422215771660924</v>
      </c>
      <c r="Z12" s="133">
        <f t="shared" si="0"/>
        <v>6.095556359948259</v>
      </c>
    </row>
    <row r="13" spans="1:26" x14ac:dyDescent="0.2">
      <c r="A13" s="131" t="s">
        <v>9</v>
      </c>
      <c r="B13" s="132">
        <v>1333.539</v>
      </c>
      <c r="C13" s="132">
        <v>819.11339999999996</v>
      </c>
      <c r="D13" s="132">
        <v>617.87059999999997</v>
      </c>
      <c r="E13" s="132">
        <v>0</v>
      </c>
      <c r="F13" s="132">
        <v>0</v>
      </c>
      <c r="G13" s="132">
        <v>31.418900000000001</v>
      </c>
      <c r="H13" s="132">
        <v>21.619099999999996</v>
      </c>
      <c r="I13" s="132">
        <v>148.20479999999998</v>
      </c>
      <c r="J13" s="132">
        <v>514.42560000000003</v>
      </c>
      <c r="K13" s="132">
        <v>424.40480000000002</v>
      </c>
      <c r="L13" s="132">
        <v>7.9161000000000001</v>
      </c>
      <c r="M13" s="132">
        <v>17.481400000000001</v>
      </c>
      <c r="N13" s="132">
        <v>64.6233</v>
      </c>
      <c r="O13" s="133">
        <f t="shared" si="1"/>
        <v>61.424030343319536</v>
      </c>
      <c r="P13" s="133">
        <f t="shared" si="1"/>
        <v>46.333148111903739</v>
      </c>
      <c r="Q13" s="133">
        <f t="shared" si="0"/>
        <v>0</v>
      </c>
      <c r="R13" s="133">
        <f t="shared" si="0"/>
        <v>0</v>
      </c>
      <c r="S13" s="133">
        <f t="shared" si="0"/>
        <v>2.3560540786583672</v>
      </c>
      <c r="T13" s="133">
        <f t="shared" si="0"/>
        <v>1.6211824326097697</v>
      </c>
      <c r="U13" s="133">
        <f t="shared" si="0"/>
        <v>11.113645720147666</v>
      </c>
      <c r="V13" s="133">
        <f t="shared" si="0"/>
        <v>38.575969656680456</v>
      </c>
      <c r="W13" s="133">
        <f t="shared" si="0"/>
        <v>31.825450924194943</v>
      </c>
      <c r="X13" s="133">
        <f t="shared" si="0"/>
        <v>0.59361593474206609</v>
      </c>
      <c r="Y13" s="133">
        <f t="shared" si="0"/>
        <v>1.3109027932441422</v>
      </c>
      <c r="Z13" s="133">
        <f t="shared" si="0"/>
        <v>4.8460000044993059</v>
      </c>
    </row>
    <row r="14" spans="1:26" x14ac:dyDescent="0.2">
      <c r="A14" s="131" t="s">
        <v>10</v>
      </c>
      <c r="B14" s="132">
        <v>506.57810000000001</v>
      </c>
      <c r="C14" s="132">
        <v>372.99740000000003</v>
      </c>
      <c r="D14" s="132">
        <v>298.02339999999998</v>
      </c>
      <c r="E14" s="132">
        <v>0</v>
      </c>
      <c r="F14" s="132">
        <v>0</v>
      </c>
      <c r="G14" s="132">
        <v>12.9574</v>
      </c>
      <c r="H14" s="132">
        <v>12.4011</v>
      </c>
      <c r="I14" s="132">
        <v>49.615499999999997</v>
      </c>
      <c r="J14" s="132">
        <v>133.58069999999998</v>
      </c>
      <c r="K14" s="132">
        <v>91.648099999999999</v>
      </c>
      <c r="L14" s="132">
        <v>4.7130000000000001</v>
      </c>
      <c r="M14" s="132">
        <v>8.2365999999999993</v>
      </c>
      <c r="N14" s="132">
        <v>28.983000000000001</v>
      </c>
      <c r="O14" s="133">
        <f t="shared" si="1"/>
        <v>73.630778748627307</v>
      </c>
      <c r="P14" s="133">
        <f t="shared" si="1"/>
        <v>58.830691654455649</v>
      </c>
      <c r="Q14" s="133">
        <f t="shared" si="0"/>
        <v>0</v>
      </c>
      <c r="R14" s="133">
        <f t="shared" si="0"/>
        <v>0</v>
      </c>
      <c r="S14" s="133">
        <f t="shared" si="0"/>
        <v>2.5578286941342312</v>
      </c>
      <c r="T14" s="133">
        <f t="shared" si="0"/>
        <v>2.448013445508205</v>
      </c>
      <c r="U14" s="133">
        <f t="shared" si="0"/>
        <v>9.7942449545292209</v>
      </c>
      <c r="V14" s="133">
        <f t="shared" si="0"/>
        <v>26.369221251372686</v>
      </c>
      <c r="W14" s="133">
        <f t="shared" si="0"/>
        <v>18.091603249331147</v>
      </c>
      <c r="X14" s="133">
        <f t="shared" si="0"/>
        <v>0.93035999779698331</v>
      </c>
      <c r="Y14" s="133">
        <f t="shared" si="0"/>
        <v>1.6259289535019377</v>
      </c>
      <c r="Z14" s="133">
        <f t="shared" si="0"/>
        <v>5.7213290507426198</v>
      </c>
    </row>
    <row r="15" spans="1:26" x14ac:dyDescent="0.2">
      <c r="A15" s="131" t="s">
        <v>11</v>
      </c>
      <c r="B15" s="132">
        <v>600.51459999999997</v>
      </c>
      <c r="C15" s="132">
        <v>139.00579999999999</v>
      </c>
      <c r="D15" s="132">
        <v>28.726900000000001</v>
      </c>
      <c r="E15" s="132">
        <v>0</v>
      </c>
      <c r="F15" s="132">
        <v>0</v>
      </c>
      <c r="G15" s="132">
        <v>12.947100000000001</v>
      </c>
      <c r="H15" s="132">
        <v>0.98619999999999997</v>
      </c>
      <c r="I15" s="132">
        <v>96.345600000000005</v>
      </c>
      <c r="J15" s="132">
        <v>461.50879999999995</v>
      </c>
      <c r="K15" s="132">
        <v>431.3476</v>
      </c>
      <c r="L15" s="132">
        <v>2.3399000000000001</v>
      </c>
      <c r="M15" s="132">
        <v>3.4535</v>
      </c>
      <c r="N15" s="132">
        <v>24.367799999999999</v>
      </c>
      <c r="O15" s="133">
        <f t="shared" si="1"/>
        <v>23.147780253802321</v>
      </c>
      <c r="P15" s="133">
        <f t="shared" si="1"/>
        <v>4.7837138347677142</v>
      </c>
      <c r="Q15" s="133">
        <f t="shared" si="0"/>
        <v>0</v>
      </c>
      <c r="R15" s="133">
        <f t="shared" si="0"/>
        <v>0</v>
      </c>
      <c r="S15" s="133">
        <f t="shared" si="0"/>
        <v>2.1560008699205651</v>
      </c>
      <c r="T15" s="133">
        <f t="shared" si="0"/>
        <v>0.16422581565877001</v>
      </c>
      <c r="U15" s="133">
        <f t="shared" si="0"/>
        <v>16.043839733455275</v>
      </c>
      <c r="V15" s="133">
        <f t="shared" si="0"/>
        <v>76.852219746197676</v>
      </c>
      <c r="W15" s="133">
        <f t="shared" si="0"/>
        <v>71.829660760954027</v>
      </c>
      <c r="X15" s="133">
        <f t="shared" si="0"/>
        <v>0.38964914425061442</v>
      </c>
      <c r="Y15" s="133">
        <f t="shared" si="0"/>
        <v>0.57509009772618358</v>
      </c>
      <c r="Z15" s="133">
        <f t="shared" si="0"/>
        <v>4.0578197432668581</v>
      </c>
    </row>
    <row r="16" spans="1:26" x14ac:dyDescent="0.2">
      <c r="A16" s="131" t="s">
        <v>12</v>
      </c>
      <c r="B16" s="132">
        <v>1020.2974</v>
      </c>
      <c r="C16" s="132">
        <v>691.86210000000005</v>
      </c>
      <c r="D16" s="132">
        <v>453.31119999999999</v>
      </c>
      <c r="E16" s="132">
        <v>0</v>
      </c>
      <c r="F16" s="132">
        <v>0</v>
      </c>
      <c r="G16" s="132">
        <v>32.040300000000002</v>
      </c>
      <c r="H16" s="132">
        <v>5.4668000000000001</v>
      </c>
      <c r="I16" s="132">
        <v>201.0438</v>
      </c>
      <c r="J16" s="132">
        <v>328.43529999999998</v>
      </c>
      <c r="K16" s="132">
        <v>214.5693</v>
      </c>
      <c r="L16" s="132">
        <v>22.381599999999999</v>
      </c>
      <c r="M16" s="132">
        <v>18.4862</v>
      </c>
      <c r="N16" s="132">
        <v>72.998199999999997</v>
      </c>
      <c r="O16" s="133">
        <f t="shared" si="1"/>
        <v>67.809846423209549</v>
      </c>
      <c r="P16" s="133">
        <f t="shared" si="1"/>
        <v>44.429320313861425</v>
      </c>
      <c r="Q16" s="133">
        <f t="shared" si="0"/>
        <v>0</v>
      </c>
      <c r="R16" s="133">
        <f t="shared" si="0"/>
        <v>0</v>
      </c>
      <c r="S16" s="133">
        <f t="shared" si="0"/>
        <v>3.1402902722284702</v>
      </c>
      <c r="T16" s="133">
        <f t="shared" si="0"/>
        <v>0.53580456051343461</v>
      </c>
      <c r="U16" s="133">
        <f t="shared" si="0"/>
        <v>19.704431276606211</v>
      </c>
      <c r="V16" s="133">
        <f t="shared" si="0"/>
        <v>32.190153576790451</v>
      </c>
      <c r="W16" s="133">
        <f t="shared" si="0"/>
        <v>21.030074172491275</v>
      </c>
      <c r="X16" s="133">
        <f t="shared" si="0"/>
        <v>2.1936349146827188</v>
      </c>
      <c r="Y16" s="133">
        <f t="shared" si="0"/>
        <v>1.8118442720720447</v>
      </c>
      <c r="Z16" s="133">
        <f t="shared" si="0"/>
        <v>7.154600217544413</v>
      </c>
    </row>
    <row r="17" spans="1:26" x14ac:dyDescent="0.2">
      <c r="A17" s="131" t="s">
        <v>13</v>
      </c>
      <c r="B17" s="132">
        <v>462.20350000000002</v>
      </c>
      <c r="C17" s="132">
        <v>360.86309999999997</v>
      </c>
      <c r="D17" s="132">
        <v>266.21879999999999</v>
      </c>
      <c r="E17" s="132">
        <v>0</v>
      </c>
      <c r="F17" s="132">
        <v>0</v>
      </c>
      <c r="G17" s="132">
        <v>16.909300000000002</v>
      </c>
      <c r="H17" s="132">
        <v>26.739799999999999</v>
      </c>
      <c r="I17" s="132">
        <v>50.995199999999997</v>
      </c>
      <c r="J17" s="132">
        <v>101.34040000000005</v>
      </c>
      <c r="K17" s="132">
        <v>39.3489</v>
      </c>
      <c r="L17" s="132">
        <v>8.7906999999999993</v>
      </c>
      <c r="M17" s="132">
        <v>12.7948</v>
      </c>
      <c r="N17" s="132">
        <v>40.405999999999999</v>
      </c>
      <c r="O17" s="133">
        <f t="shared" si="1"/>
        <v>78.074506142856976</v>
      </c>
      <c r="P17" s="133">
        <f t="shared" si="1"/>
        <v>57.597746447181805</v>
      </c>
      <c r="Q17" s="133">
        <f t="shared" si="0"/>
        <v>0</v>
      </c>
      <c r="R17" s="133">
        <f t="shared" si="0"/>
        <v>0</v>
      </c>
      <c r="S17" s="133">
        <f t="shared" si="0"/>
        <v>3.6584102024324787</v>
      </c>
      <c r="T17" s="133">
        <f t="shared" si="0"/>
        <v>5.7852872165615352</v>
      </c>
      <c r="U17" s="133">
        <f t="shared" si="0"/>
        <v>11.033062276681157</v>
      </c>
      <c r="V17" s="133">
        <f t="shared" si="0"/>
        <v>21.925493857143017</v>
      </c>
      <c r="W17" s="133">
        <f t="shared" si="0"/>
        <v>8.5133280037905372</v>
      </c>
      <c r="X17" s="133">
        <f t="shared" si="0"/>
        <v>1.9019111711616201</v>
      </c>
      <c r="Y17" s="133">
        <f t="shared" si="0"/>
        <v>2.7682178953642711</v>
      </c>
      <c r="Z17" s="133">
        <f t="shared" si="0"/>
        <v>8.7420367868265814</v>
      </c>
    </row>
    <row r="18" spans="1:26" x14ac:dyDescent="0.2">
      <c r="A18" s="131" t="s">
        <v>14</v>
      </c>
      <c r="B18" s="132">
        <v>4044.5676000000003</v>
      </c>
      <c r="C18" s="132">
        <v>2554.7504999999996</v>
      </c>
      <c r="D18" s="132">
        <v>2095.2166999999995</v>
      </c>
      <c r="E18" s="132">
        <v>0</v>
      </c>
      <c r="F18" s="132">
        <v>0</v>
      </c>
      <c r="G18" s="132">
        <v>64.331199999999995</v>
      </c>
      <c r="H18" s="132">
        <v>71.329599999999999</v>
      </c>
      <c r="I18" s="132">
        <v>323.87299999999999</v>
      </c>
      <c r="J18" s="132">
        <v>1489.8171000000007</v>
      </c>
      <c r="K18" s="132">
        <v>1106.8206000000002</v>
      </c>
      <c r="L18" s="132">
        <v>80.746099999999998</v>
      </c>
      <c r="M18" s="132">
        <v>55.205500000000001</v>
      </c>
      <c r="N18" s="132">
        <v>247.04489999999998</v>
      </c>
      <c r="O18" s="133">
        <f t="shared" si="1"/>
        <v>63.164984558547111</v>
      </c>
      <c r="P18" s="133">
        <f t="shared" si="1"/>
        <v>51.803231079633818</v>
      </c>
      <c r="Q18" s="133">
        <f t="shared" si="0"/>
        <v>0</v>
      </c>
      <c r="R18" s="133">
        <f t="shared" si="0"/>
        <v>0</v>
      </c>
      <c r="S18" s="133">
        <f t="shared" si="0"/>
        <v>1.5905581600366869</v>
      </c>
      <c r="T18" s="133">
        <f t="shared" si="0"/>
        <v>1.7635902537517234</v>
      </c>
      <c r="U18" s="133">
        <f t="shared" si="0"/>
        <v>8.0076050651248849</v>
      </c>
      <c r="V18" s="133">
        <f t="shared" si="0"/>
        <v>36.835015441452889</v>
      </c>
      <c r="W18" s="133">
        <f t="shared" si="0"/>
        <v>27.365610108729548</v>
      </c>
      <c r="X18" s="133">
        <f t="shared" si="0"/>
        <v>1.9964087137522437</v>
      </c>
      <c r="Y18" s="133">
        <f t="shared" si="0"/>
        <v>1.3649295909901467</v>
      </c>
      <c r="Z18" s="133">
        <f t="shared" si="0"/>
        <v>6.1080670279809377</v>
      </c>
    </row>
    <row r="19" spans="1:26" x14ac:dyDescent="0.2">
      <c r="A19" s="131" t="s">
        <v>15</v>
      </c>
      <c r="B19" s="132">
        <v>166.15450000000001</v>
      </c>
      <c r="C19" s="132">
        <v>142.07900000000001</v>
      </c>
      <c r="D19" s="132">
        <v>98.000600000000006</v>
      </c>
      <c r="E19" s="132">
        <v>0</v>
      </c>
      <c r="F19" s="132">
        <v>0</v>
      </c>
      <c r="G19" s="132">
        <v>4.1492000000000004</v>
      </c>
      <c r="H19" s="132">
        <v>18.9617</v>
      </c>
      <c r="I19" s="132">
        <v>20.967500000000001</v>
      </c>
      <c r="J19" s="132">
        <v>24.075500000000005</v>
      </c>
      <c r="K19" s="132">
        <v>4.3083</v>
      </c>
      <c r="L19" s="132">
        <v>0.84150000000000003</v>
      </c>
      <c r="M19" s="132">
        <v>2.7768000000000002</v>
      </c>
      <c r="N19" s="132">
        <v>16.148900000000001</v>
      </c>
      <c r="O19" s="133">
        <f t="shared" si="1"/>
        <v>85.510172760894221</v>
      </c>
      <c r="P19" s="133">
        <f t="shared" si="1"/>
        <v>58.981610489032796</v>
      </c>
      <c r="Q19" s="133">
        <f t="shared" si="0"/>
        <v>0</v>
      </c>
      <c r="R19" s="133">
        <f t="shared" si="0"/>
        <v>0</v>
      </c>
      <c r="S19" s="133">
        <f t="shared" si="0"/>
        <v>2.4971938767833555</v>
      </c>
      <c r="T19" s="133">
        <f t="shared" si="0"/>
        <v>11.412089350574314</v>
      </c>
      <c r="U19" s="133">
        <f t="shared" si="0"/>
        <v>12.619279044503759</v>
      </c>
      <c r="V19" s="133">
        <f t="shared" si="0"/>
        <v>14.489827239105773</v>
      </c>
      <c r="W19" s="133">
        <f t="shared" si="0"/>
        <v>2.5929481296022674</v>
      </c>
      <c r="X19" s="133">
        <f t="shared" si="0"/>
        <v>0.5064563403338459</v>
      </c>
      <c r="Y19" s="133">
        <f t="shared" si="0"/>
        <v>1.671215645679172</v>
      </c>
      <c r="Z19" s="133">
        <f t="shared" si="0"/>
        <v>9.7192071234904862</v>
      </c>
    </row>
    <row r="20" spans="1:26" x14ac:dyDescent="0.2">
      <c r="A20" s="131" t="s">
        <v>16</v>
      </c>
      <c r="B20" s="132">
        <v>395.36</v>
      </c>
      <c r="C20" s="132">
        <v>322.2638</v>
      </c>
      <c r="D20" s="132">
        <v>231.1421</v>
      </c>
      <c r="E20" s="132">
        <v>0</v>
      </c>
      <c r="F20" s="132">
        <v>0</v>
      </c>
      <c r="G20" s="132">
        <v>12.487500000000001</v>
      </c>
      <c r="H20" s="132">
        <v>0</v>
      </c>
      <c r="I20" s="132">
        <v>78.634200000000007</v>
      </c>
      <c r="J20" s="132">
        <v>73.09620000000001</v>
      </c>
      <c r="K20" s="132">
        <v>38.595799999999997</v>
      </c>
      <c r="L20" s="132">
        <v>5.032</v>
      </c>
      <c r="M20" s="132">
        <v>6.0781999999999998</v>
      </c>
      <c r="N20" s="132">
        <v>23.3902</v>
      </c>
      <c r="O20" s="133">
        <f t="shared" si="1"/>
        <v>81.511483205180085</v>
      </c>
      <c r="P20" s="133">
        <f t="shared" si="1"/>
        <v>58.463703966005667</v>
      </c>
      <c r="Q20" s="133">
        <f t="shared" si="0"/>
        <v>0</v>
      </c>
      <c r="R20" s="133">
        <f t="shared" si="0"/>
        <v>0</v>
      </c>
      <c r="S20" s="133">
        <f t="shared" si="0"/>
        <v>3.1585137596114934</v>
      </c>
      <c r="T20" s="133">
        <f t="shared" si="0"/>
        <v>0</v>
      </c>
      <c r="U20" s="133">
        <f t="shared" si="0"/>
        <v>19.88926547956293</v>
      </c>
      <c r="V20" s="133">
        <f t="shared" si="0"/>
        <v>18.488516794819912</v>
      </c>
      <c r="W20" s="133">
        <f t="shared" si="0"/>
        <v>9.7621914204775386</v>
      </c>
      <c r="X20" s="133">
        <f t="shared" si="0"/>
        <v>1.2727640631323351</v>
      </c>
      <c r="Y20" s="133">
        <f t="shared" si="0"/>
        <v>1.5373836503439904</v>
      </c>
      <c r="Z20" s="133">
        <f t="shared" si="0"/>
        <v>5.9161776608660466</v>
      </c>
    </row>
    <row r="21" spans="1:26" x14ac:dyDescent="0.2">
      <c r="A21" s="131" t="s">
        <v>17</v>
      </c>
      <c r="B21" s="132">
        <v>1982.6675000000002</v>
      </c>
      <c r="C21" s="132">
        <v>1191.473</v>
      </c>
      <c r="D21" s="132">
        <v>913.89369999999997</v>
      </c>
      <c r="E21" s="132">
        <v>0</v>
      </c>
      <c r="F21" s="132">
        <v>0</v>
      </c>
      <c r="G21" s="132">
        <v>34.122500000000002</v>
      </c>
      <c r="H21" s="132">
        <v>64.985300000000009</v>
      </c>
      <c r="I21" s="132">
        <v>178.47149999999996</v>
      </c>
      <c r="J21" s="132">
        <v>791.19450000000029</v>
      </c>
      <c r="K21" s="132">
        <v>656.38559999999995</v>
      </c>
      <c r="L21" s="132">
        <v>14.0578</v>
      </c>
      <c r="M21" s="132">
        <v>27.871400000000001</v>
      </c>
      <c r="N21" s="132">
        <v>92.8797</v>
      </c>
      <c r="O21" s="133">
        <f t="shared" si="1"/>
        <v>60.094443470728187</v>
      </c>
      <c r="P21" s="133">
        <f t="shared" si="1"/>
        <v>46.094148413690135</v>
      </c>
      <c r="Q21" s="133">
        <f t="shared" si="1"/>
        <v>0</v>
      </c>
      <c r="R21" s="133">
        <f t="shared" si="1"/>
        <v>0</v>
      </c>
      <c r="S21" s="133">
        <f t="shared" si="1"/>
        <v>1.7210399625756712</v>
      </c>
      <c r="T21" s="133">
        <f t="shared" si="1"/>
        <v>3.2776701085784685</v>
      </c>
      <c r="U21" s="133">
        <f t="shared" si="1"/>
        <v>9.0015849858839125</v>
      </c>
      <c r="V21" s="133">
        <f t="shared" si="1"/>
        <v>39.905556529271813</v>
      </c>
      <c r="W21" s="133">
        <f t="shared" si="1"/>
        <v>33.106186488657322</v>
      </c>
      <c r="X21" s="133">
        <f t="shared" si="1"/>
        <v>0.7090346717238265</v>
      </c>
      <c r="Y21" s="133">
        <f t="shared" si="1"/>
        <v>1.4057526035000825</v>
      </c>
      <c r="Z21" s="133">
        <f t="shared" si="1"/>
        <v>4.684582765390565</v>
      </c>
    </row>
    <row r="22" spans="1:26" x14ac:dyDescent="0.2">
      <c r="A22" s="131" t="s">
        <v>18</v>
      </c>
      <c r="B22" s="132">
        <v>588.76679999999999</v>
      </c>
      <c r="C22" s="132">
        <v>430.08010000000002</v>
      </c>
      <c r="D22" s="132">
        <v>256.2731</v>
      </c>
      <c r="E22" s="132">
        <v>0</v>
      </c>
      <c r="F22" s="132">
        <v>0</v>
      </c>
      <c r="G22" s="132">
        <v>12.042199999999999</v>
      </c>
      <c r="H22" s="132">
        <v>22.851600000000001</v>
      </c>
      <c r="I22" s="132">
        <v>138.91319999999999</v>
      </c>
      <c r="J22" s="132">
        <v>158.68669999999997</v>
      </c>
      <c r="K22" s="132">
        <v>72.328299999999999</v>
      </c>
      <c r="L22" s="132">
        <v>20.263500000000001</v>
      </c>
      <c r="M22" s="132">
        <v>8.8058999999999994</v>
      </c>
      <c r="N22" s="132">
        <v>57.289000000000001</v>
      </c>
      <c r="O22" s="133">
        <f t="shared" si="1"/>
        <v>73.047614097805791</v>
      </c>
      <c r="P22" s="133">
        <f t="shared" si="1"/>
        <v>43.527097655642265</v>
      </c>
      <c r="Q22" s="133">
        <f t="shared" si="1"/>
        <v>0</v>
      </c>
      <c r="R22" s="133">
        <f t="shared" si="1"/>
        <v>0</v>
      </c>
      <c r="S22" s="133">
        <f t="shared" si="1"/>
        <v>2.0453259253069298</v>
      </c>
      <c r="T22" s="133">
        <f t="shared" si="1"/>
        <v>3.8812650441567023</v>
      </c>
      <c r="U22" s="133">
        <f t="shared" si="1"/>
        <v>23.593925472699887</v>
      </c>
      <c r="V22" s="133">
        <f t="shared" si="1"/>
        <v>26.952385902194209</v>
      </c>
      <c r="W22" s="133">
        <f t="shared" si="1"/>
        <v>12.28471102650489</v>
      </c>
      <c r="X22" s="133">
        <f t="shared" si="1"/>
        <v>3.4416852308927748</v>
      </c>
      <c r="Y22" s="133">
        <f t="shared" si="1"/>
        <v>1.4956515890501978</v>
      </c>
      <c r="Z22" s="133">
        <f t="shared" si="1"/>
        <v>9.7303380557463495</v>
      </c>
    </row>
    <row r="23" spans="1:26" x14ac:dyDescent="0.2">
      <c r="A23" s="131" t="s">
        <v>19</v>
      </c>
      <c r="B23" s="132">
        <v>286.22770000000003</v>
      </c>
      <c r="C23" s="132">
        <v>223.65459999999999</v>
      </c>
      <c r="D23" s="132">
        <v>163.17339999999999</v>
      </c>
      <c r="E23" s="132">
        <v>0</v>
      </c>
      <c r="F23" s="132">
        <v>0</v>
      </c>
      <c r="G23" s="132">
        <v>14.248699999999999</v>
      </c>
      <c r="H23" s="132">
        <v>11.398999999999999</v>
      </c>
      <c r="I23" s="132">
        <v>34.833500000000001</v>
      </c>
      <c r="J23" s="132">
        <v>62.573100000000039</v>
      </c>
      <c r="K23" s="132">
        <v>23.930800000000001</v>
      </c>
      <c r="L23" s="132">
        <v>11.6721</v>
      </c>
      <c r="M23" s="132">
        <v>8.8046000000000006</v>
      </c>
      <c r="N23" s="132">
        <v>18.165600000000001</v>
      </c>
      <c r="O23" s="133">
        <f t="shared" si="1"/>
        <v>78.138698665433139</v>
      </c>
      <c r="P23" s="133">
        <f t="shared" si="1"/>
        <v>57.008249026911088</v>
      </c>
      <c r="Q23" s="133">
        <f t="shared" si="1"/>
        <v>0</v>
      </c>
      <c r="R23" s="133">
        <f t="shared" si="1"/>
        <v>0</v>
      </c>
      <c r="S23" s="133">
        <f t="shared" si="1"/>
        <v>4.9780996039167409</v>
      </c>
      <c r="T23" s="133">
        <f t="shared" si="1"/>
        <v>3.9824936580212182</v>
      </c>
      <c r="U23" s="133">
        <f t="shared" si="1"/>
        <v>12.169856376584097</v>
      </c>
      <c r="V23" s="133">
        <f t="shared" si="1"/>
        <v>21.861301334566864</v>
      </c>
      <c r="W23" s="133">
        <f t="shared" si="1"/>
        <v>8.3607561392555638</v>
      </c>
      <c r="X23" s="133">
        <f t="shared" si="1"/>
        <v>4.0779072046486062</v>
      </c>
      <c r="Y23" s="133">
        <f t="shared" si="1"/>
        <v>3.0760824336708148</v>
      </c>
      <c r="Z23" s="133">
        <f t="shared" si="1"/>
        <v>6.3465555569918637</v>
      </c>
    </row>
    <row r="24" spans="1:26" x14ac:dyDescent="0.2">
      <c r="A24" s="131" t="s">
        <v>20</v>
      </c>
      <c r="B24" s="132">
        <v>2308.8780000000002</v>
      </c>
      <c r="C24" s="132">
        <v>1738.1763000000001</v>
      </c>
      <c r="D24" s="132">
        <v>1524.5101999999999</v>
      </c>
      <c r="E24" s="132">
        <v>0</v>
      </c>
      <c r="F24" s="132">
        <v>0</v>
      </c>
      <c r="G24" s="132">
        <v>33.872100000000003</v>
      </c>
      <c r="H24" s="132">
        <v>21.444599999999998</v>
      </c>
      <c r="I24" s="132">
        <v>158.3494</v>
      </c>
      <c r="J24" s="132">
        <v>570.70170000000007</v>
      </c>
      <c r="K24" s="132">
        <v>440.48689999999999</v>
      </c>
      <c r="L24" s="132">
        <v>13.826499999999999</v>
      </c>
      <c r="M24" s="132">
        <v>33.075800000000001</v>
      </c>
      <c r="N24" s="132">
        <v>83.3125</v>
      </c>
      <c r="O24" s="133">
        <f t="shared" si="1"/>
        <v>75.282292957878241</v>
      </c>
      <c r="P24" s="133">
        <f t="shared" si="1"/>
        <v>66.028183386042912</v>
      </c>
      <c r="Q24" s="133">
        <f t="shared" si="1"/>
        <v>0</v>
      </c>
      <c r="R24" s="133">
        <f t="shared" si="1"/>
        <v>0</v>
      </c>
      <c r="S24" s="133">
        <f t="shared" si="1"/>
        <v>1.4670372362680055</v>
      </c>
      <c r="T24" s="133">
        <f t="shared" si="1"/>
        <v>0.92878878832056078</v>
      </c>
      <c r="U24" s="133">
        <f t="shared" si="1"/>
        <v>6.8582835472467574</v>
      </c>
      <c r="V24" s="133">
        <f t="shared" si="1"/>
        <v>24.717707042121759</v>
      </c>
      <c r="W24" s="133">
        <f t="shared" si="1"/>
        <v>19.077963409067085</v>
      </c>
      <c r="X24" s="133">
        <f t="shared" si="1"/>
        <v>0.59884064900787304</v>
      </c>
      <c r="Y24" s="133">
        <f t="shared" si="1"/>
        <v>1.4325486231840747</v>
      </c>
      <c r="Z24" s="133">
        <f t="shared" si="1"/>
        <v>3.6083543608627222</v>
      </c>
    </row>
    <row r="25" spans="1:26" x14ac:dyDescent="0.2">
      <c r="A25" s="131" t="s">
        <v>21</v>
      </c>
      <c r="B25" s="132">
        <v>1204.9969000000001</v>
      </c>
      <c r="C25" s="132">
        <v>718.55340000000001</v>
      </c>
      <c r="D25" s="132">
        <v>493.38970000000006</v>
      </c>
      <c r="E25" s="132">
        <v>0</v>
      </c>
      <c r="F25" s="132">
        <v>0</v>
      </c>
      <c r="G25" s="132">
        <v>30.600800000000007</v>
      </c>
      <c r="H25" s="132">
        <v>15.493499999999999</v>
      </c>
      <c r="I25" s="132">
        <v>179.0694</v>
      </c>
      <c r="J25" s="132">
        <v>486.44350000000009</v>
      </c>
      <c r="K25" s="132">
        <v>311.78139999999996</v>
      </c>
      <c r="L25" s="132">
        <v>12.6996</v>
      </c>
      <c r="M25" s="132">
        <v>17.8249</v>
      </c>
      <c r="N25" s="132">
        <v>144.13759999999999</v>
      </c>
      <c r="O25" s="133">
        <f t="shared" si="1"/>
        <v>59.631140959781717</v>
      </c>
      <c r="P25" s="133">
        <f t="shared" si="1"/>
        <v>40.945308655980774</v>
      </c>
      <c r="Q25" s="133">
        <f t="shared" si="1"/>
        <v>0</v>
      </c>
      <c r="R25" s="133">
        <f t="shared" si="1"/>
        <v>0</v>
      </c>
      <c r="S25" s="133">
        <f t="shared" si="1"/>
        <v>2.5394920103113963</v>
      </c>
      <c r="T25" s="133">
        <f t="shared" si="1"/>
        <v>1.2857709426472381</v>
      </c>
      <c r="U25" s="133">
        <f t="shared" si="1"/>
        <v>14.860569350842312</v>
      </c>
      <c r="V25" s="133">
        <f t="shared" si="1"/>
        <v>40.368859040218283</v>
      </c>
      <c r="W25" s="133">
        <f t="shared" si="1"/>
        <v>25.874041667659061</v>
      </c>
      <c r="X25" s="133">
        <f t="shared" si="1"/>
        <v>1.0539114250003465</v>
      </c>
      <c r="Y25" s="133">
        <f t="shared" si="1"/>
        <v>1.479248618813874</v>
      </c>
      <c r="Z25" s="133">
        <f t="shared" si="1"/>
        <v>11.961657328744993</v>
      </c>
    </row>
    <row r="26" spans="1:26" x14ac:dyDescent="0.2">
      <c r="A26" s="131" t="s">
        <v>22</v>
      </c>
      <c r="B26" s="132">
        <v>3432.0429999999992</v>
      </c>
      <c r="C26" s="132">
        <v>2541.9203000000002</v>
      </c>
      <c r="D26" s="132">
        <v>1997.3802999999998</v>
      </c>
      <c r="E26" s="132">
        <v>0</v>
      </c>
      <c r="F26" s="132">
        <v>0</v>
      </c>
      <c r="G26" s="132">
        <v>118.74079999999999</v>
      </c>
      <c r="H26" s="132">
        <v>122.95439999999999</v>
      </c>
      <c r="I26" s="132">
        <v>302.84479999999996</v>
      </c>
      <c r="J26" s="132">
        <v>890.12269999999899</v>
      </c>
      <c r="K26" s="132">
        <v>311.55540000000002</v>
      </c>
      <c r="L26" s="132">
        <v>52.759700000000009</v>
      </c>
      <c r="M26" s="132">
        <v>116.46950000000001</v>
      </c>
      <c r="N26" s="132">
        <v>409.3381</v>
      </c>
      <c r="O26" s="133">
        <f t="shared" si="1"/>
        <v>74.064348844114164</v>
      </c>
      <c r="P26" s="133">
        <f t="shared" si="1"/>
        <v>58.197997519261854</v>
      </c>
      <c r="Q26" s="133">
        <f t="shared" si="1"/>
        <v>0</v>
      </c>
      <c r="R26" s="133">
        <f t="shared" si="1"/>
        <v>0</v>
      </c>
      <c r="S26" s="133">
        <f t="shared" si="1"/>
        <v>3.4597701718772176</v>
      </c>
      <c r="T26" s="133">
        <f t="shared" si="1"/>
        <v>3.5825425264193957</v>
      </c>
      <c r="U26" s="133">
        <f t="shared" si="1"/>
        <v>8.8240386265556712</v>
      </c>
      <c r="V26" s="133">
        <f t="shared" si="1"/>
        <v>25.935651155885843</v>
      </c>
      <c r="W26" s="133">
        <f t="shared" si="1"/>
        <v>9.0778408079385979</v>
      </c>
      <c r="X26" s="133">
        <f t="shared" si="1"/>
        <v>1.5372680353946619</v>
      </c>
      <c r="Y26" s="133">
        <f t="shared" si="1"/>
        <v>3.3935909311159569</v>
      </c>
      <c r="Z26" s="133">
        <f t="shared" si="1"/>
        <v>11.926951381436657</v>
      </c>
    </row>
    <row r="27" spans="1:26" x14ac:dyDescent="0.2">
      <c r="A27" s="131" t="s">
        <v>23</v>
      </c>
      <c r="B27" s="132">
        <v>343.05020000000002</v>
      </c>
      <c r="C27" s="132">
        <v>305.08839999999998</v>
      </c>
      <c r="D27" s="132">
        <v>220.2457</v>
      </c>
      <c r="E27" s="132">
        <v>0</v>
      </c>
      <c r="F27" s="132">
        <v>0</v>
      </c>
      <c r="G27" s="132">
        <v>16.390999999999998</v>
      </c>
      <c r="H27" s="132">
        <v>2.6677</v>
      </c>
      <c r="I27" s="132">
        <v>65.784000000000006</v>
      </c>
      <c r="J27" s="132">
        <v>37.961800000000039</v>
      </c>
      <c r="K27" s="132">
        <v>5.5324</v>
      </c>
      <c r="L27" s="132">
        <v>8.5548000000000002</v>
      </c>
      <c r="M27" s="132">
        <v>9.6094000000000008</v>
      </c>
      <c r="N27" s="132">
        <v>14.2652</v>
      </c>
      <c r="O27" s="133">
        <f t="shared" si="1"/>
        <v>88.934039391319402</v>
      </c>
      <c r="P27" s="133">
        <f t="shared" si="1"/>
        <v>64.202177990276638</v>
      </c>
      <c r="Q27" s="133">
        <f t="shared" si="1"/>
        <v>0</v>
      </c>
      <c r="R27" s="133">
        <f t="shared" si="1"/>
        <v>0</v>
      </c>
      <c r="S27" s="133">
        <f t="shared" si="1"/>
        <v>4.7780179110812346</v>
      </c>
      <c r="T27" s="133">
        <f t="shared" si="1"/>
        <v>0.77764128981705882</v>
      </c>
      <c r="U27" s="133">
        <f t="shared" si="1"/>
        <v>19.17620220014447</v>
      </c>
      <c r="V27" s="133">
        <f t="shared" si="1"/>
        <v>11.065960608680607</v>
      </c>
      <c r="W27" s="133">
        <f t="shared" si="1"/>
        <v>1.6127085773452399</v>
      </c>
      <c r="X27" s="133">
        <f t="shared" si="1"/>
        <v>2.4937458132949635</v>
      </c>
      <c r="Y27" s="133">
        <f t="shared" si="1"/>
        <v>2.8011643776916619</v>
      </c>
      <c r="Z27" s="133">
        <f t="shared" si="1"/>
        <v>4.1583418403487302</v>
      </c>
    </row>
    <row r="28" spans="1:26" x14ac:dyDescent="0.2">
      <c r="A28" s="131" t="s">
        <v>24</v>
      </c>
      <c r="B28" s="132">
        <v>267.55990000000003</v>
      </c>
      <c r="C28" s="132">
        <v>189.83949999999999</v>
      </c>
      <c r="D28" s="132">
        <v>120.21129999999999</v>
      </c>
      <c r="E28" s="132">
        <v>0</v>
      </c>
      <c r="F28" s="132">
        <v>0</v>
      </c>
      <c r="G28" s="132">
        <v>7.3460000000000001</v>
      </c>
      <c r="H28" s="132">
        <v>0.28179999999999999</v>
      </c>
      <c r="I28" s="132">
        <v>62.000399999999999</v>
      </c>
      <c r="J28" s="132">
        <v>77.720400000000041</v>
      </c>
      <c r="K28" s="132">
        <v>44.511000000000003</v>
      </c>
      <c r="L28" s="132">
        <v>12.757999999999999</v>
      </c>
      <c r="M28" s="132">
        <v>3.5964</v>
      </c>
      <c r="N28" s="132">
        <v>16.855</v>
      </c>
      <c r="O28" s="133">
        <f t="shared" si="1"/>
        <v>70.952149406544095</v>
      </c>
      <c r="P28" s="133">
        <f t="shared" si="1"/>
        <v>44.928743059030886</v>
      </c>
      <c r="Q28" s="133">
        <f t="shared" si="1"/>
        <v>0</v>
      </c>
      <c r="R28" s="133">
        <f t="shared" si="1"/>
        <v>0</v>
      </c>
      <c r="S28" s="133">
        <f t="shared" si="1"/>
        <v>2.7455534256067518</v>
      </c>
      <c r="T28" s="133">
        <f t="shared" si="1"/>
        <v>0.1053222100920205</v>
      </c>
      <c r="U28" s="133">
        <f t="shared" si="1"/>
        <v>23.172530711814435</v>
      </c>
      <c r="V28" s="133">
        <f t="shared" si="1"/>
        <v>29.047850593455909</v>
      </c>
      <c r="W28" s="133">
        <f t="shared" si="1"/>
        <v>16.635900970212649</v>
      </c>
      <c r="X28" s="133">
        <f t="shared" si="1"/>
        <v>4.7682780566146121</v>
      </c>
      <c r="Y28" s="133">
        <f t="shared" si="1"/>
        <v>1.3441476095633165</v>
      </c>
      <c r="Z28" s="133">
        <f t="shared" si="1"/>
        <v>6.2995239570653148</v>
      </c>
    </row>
    <row r="29" spans="1:26" x14ac:dyDescent="0.2">
      <c r="A29" s="131" t="s">
        <v>25</v>
      </c>
      <c r="B29" s="132">
        <v>1102.2731000000001</v>
      </c>
      <c r="C29" s="132">
        <v>410.46420000000001</v>
      </c>
      <c r="D29" s="132">
        <v>297.13069999999999</v>
      </c>
      <c r="E29" s="132">
        <v>0</v>
      </c>
      <c r="F29" s="132">
        <v>0</v>
      </c>
      <c r="G29" s="132">
        <v>12.298399999999999</v>
      </c>
      <c r="H29" s="132">
        <v>0</v>
      </c>
      <c r="I29" s="132">
        <v>101.0351</v>
      </c>
      <c r="J29" s="132">
        <v>691.80890000000011</v>
      </c>
      <c r="K29" s="132">
        <v>612.1037</v>
      </c>
      <c r="L29" s="132">
        <v>15.2837</v>
      </c>
      <c r="M29" s="132">
        <v>9.1535999999999991</v>
      </c>
      <c r="N29" s="132">
        <v>55.267899999999997</v>
      </c>
      <c r="O29" s="133">
        <f t="shared" si="1"/>
        <v>37.237976686539838</v>
      </c>
      <c r="P29" s="133">
        <f t="shared" si="1"/>
        <v>26.956178101416061</v>
      </c>
      <c r="Q29" s="133">
        <f t="shared" si="1"/>
        <v>0</v>
      </c>
      <c r="R29" s="133">
        <f t="shared" si="1"/>
        <v>0</v>
      </c>
      <c r="S29" s="133">
        <f t="shared" si="1"/>
        <v>1.1157307567425894</v>
      </c>
      <c r="T29" s="133">
        <f t="shared" si="1"/>
        <v>0</v>
      </c>
      <c r="U29" s="133">
        <f t="shared" si="1"/>
        <v>9.1660678283811876</v>
      </c>
      <c r="V29" s="133">
        <f t="shared" si="1"/>
        <v>62.762023313460155</v>
      </c>
      <c r="W29" s="133">
        <f t="shared" si="1"/>
        <v>55.531038542081809</v>
      </c>
      <c r="X29" s="133">
        <f t="shared" si="1"/>
        <v>1.3865620053687238</v>
      </c>
      <c r="Y29" s="133">
        <f t="shared" si="1"/>
        <v>0.83042940991665293</v>
      </c>
      <c r="Z29" s="133">
        <f t="shared" si="1"/>
        <v>5.0139933560929677</v>
      </c>
    </row>
    <row r="30" spans="1:26" x14ac:dyDescent="0.2">
      <c r="A30" s="131" t="s">
        <v>26</v>
      </c>
      <c r="B30" s="132">
        <v>351.09960000000001</v>
      </c>
      <c r="C30" s="132">
        <v>185.77090000000001</v>
      </c>
      <c r="D30" s="132">
        <v>140.6704</v>
      </c>
      <c r="E30" s="132">
        <v>0</v>
      </c>
      <c r="F30" s="132">
        <v>0</v>
      </c>
      <c r="G30" s="132">
        <v>4.9646999999999997</v>
      </c>
      <c r="H30" s="132">
        <v>2.468</v>
      </c>
      <c r="I30" s="132">
        <v>37.6678</v>
      </c>
      <c r="J30" s="132">
        <v>165.3287</v>
      </c>
      <c r="K30" s="132">
        <v>147.40870000000001</v>
      </c>
      <c r="L30" s="132">
        <v>0.95299999999999996</v>
      </c>
      <c r="M30" s="132">
        <v>3.5198</v>
      </c>
      <c r="N30" s="132">
        <v>13.4472</v>
      </c>
      <c r="O30" s="133">
        <f t="shared" si="1"/>
        <v>52.911168226907691</v>
      </c>
      <c r="P30" s="133">
        <f t="shared" si="1"/>
        <v>40.065667975696925</v>
      </c>
      <c r="Q30" s="133">
        <f t="shared" si="1"/>
        <v>0</v>
      </c>
      <c r="R30" s="133">
        <f t="shared" si="1"/>
        <v>0</v>
      </c>
      <c r="S30" s="133">
        <f t="shared" si="1"/>
        <v>1.4140431945806828</v>
      </c>
      <c r="T30" s="133">
        <f t="shared" si="1"/>
        <v>0.70293443797714383</v>
      </c>
      <c r="U30" s="133">
        <f t="shared" si="1"/>
        <v>10.72852261865294</v>
      </c>
      <c r="V30" s="133">
        <f t="shared" si="1"/>
        <v>47.088831773092302</v>
      </c>
      <c r="W30" s="133">
        <f t="shared" si="1"/>
        <v>41.984866972220992</v>
      </c>
      <c r="X30" s="133">
        <f t="shared" si="1"/>
        <v>0.27143294951062319</v>
      </c>
      <c r="Y30" s="133">
        <f t="shared" si="1"/>
        <v>1.0025075505639995</v>
      </c>
      <c r="Z30" s="133">
        <f t="shared" si="1"/>
        <v>3.8300243007966972</v>
      </c>
    </row>
    <row r="31" spans="1:26" x14ac:dyDescent="0.2">
      <c r="A31" s="131" t="s">
        <v>27</v>
      </c>
      <c r="B31" s="132">
        <v>528.2586</v>
      </c>
      <c r="C31" s="132">
        <v>295.20269999999999</v>
      </c>
      <c r="D31" s="132">
        <v>128.90940000000001</v>
      </c>
      <c r="E31" s="132">
        <v>0</v>
      </c>
      <c r="F31" s="132">
        <v>0</v>
      </c>
      <c r="G31" s="132">
        <v>12.0923</v>
      </c>
      <c r="H31" s="132">
        <v>4.6578999999999997</v>
      </c>
      <c r="I31" s="132">
        <v>149.54310000000001</v>
      </c>
      <c r="J31" s="132">
        <v>233.05590000000001</v>
      </c>
      <c r="K31" s="132">
        <v>193.46279999999999</v>
      </c>
      <c r="L31" s="132">
        <v>3.8494000000000002</v>
      </c>
      <c r="M31" s="132">
        <v>7.2210000000000001</v>
      </c>
      <c r="N31" s="132">
        <v>28.5227</v>
      </c>
      <c r="O31" s="133">
        <f t="shared" si="1"/>
        <v>55.882232679221879</v>
      </c>
      <c r="P31" s="133">
        <f t="shared" si="1"/>
        <v>24.402707310396838</v>
      </c>
      <c r="Q31" s="133">
        <f t="shared" si="1"/>
        <v>0</v>
      </c>
      <c r="R31" s="133">
        <f t="shared" si="1"/>
        <v>0</v>
      </c>
      <c r="S31" s="133">
        <f t="shared" si="1"/>
        <v>2.2890872008520069</v>
      </c>
      <c r="T31" s="133">
        <f t="shared" si="1"/>
        <v>0.8817461750741018</v>
      </c>
      <c r="U31" s="133">
        <f t="shared" si="1"/>
        <v>28.308691992898932</v>
      </c>
      <c r="V31" s="133">
        <f t="shared" si="1"/>
        <v>44.117767320778121</v>
      </c>
      <c r="W31" s="133">
        <f t="shared" si="1"/>
        <v>36.622744996484677</v>
      </c>
      <c r="X31" s="133">
        <f t="shared" si="1"/>
        <v>0.7286961348097315</v>
      </c>
      <c r="Y31" s="133">
        <f t="shared" si="1"/>
        <v>1.3669441444020032</v>
      </c>
      <c r="Z31" s="133">
        <f t="shared" si="1"/>
        <v>5.3993820450817083</v>
      </c>
    </row>
    <row r="32" spans="1:26" x14ac:dyDescent="0.2">
      <c r="A32" s="131" t="s">
        <v>28</v>
      </c>
      <c r="B32" s="132">
        <v>381.22059999999999</v>
      </c>
      <c r="C32" s="132">
        <v>321.95299999999997</v>
      </c>
      <c r="D32" s="132">
        <v>221.77160000000001</v>
      </c>
      <c r="E32" s="132">
        <v>0</v>
      </c>
      <c r="F32" s="132">
        <v>0</v>
      </c>
      <c r="G32" s="132">
        <v>7.4962999999999997</v>
      </c>
      <c r="H32" s="132">
        <v>5.0744999999999996</v>
      </c>
      <c r="I32" s="132">
        <v>87.610600000000005</v>
      </c>
      <c r="J32" s="132">
        <v>59.267600000000016</v>
      </c>
      <c r="K32" s="132">
        <v>12.4057</v>
      </c>
      <c r="L32" s="132">
        <v>7.0205000000000002</v>
      </c>
      <c r="M32" s="132">
        <v>7.9116999999999997</v>
      </c>
      <c r="N32" s="132">
        <v>31.9297</v>
      </c>
      <c r="O32" s="133">
        <f t="shared" si="1"/>
        <v>84.453201112426768</v>
      </c>
      <c r="P32" s="133">
        <f t="shared" si="1"/>
        <v>58.174086080342988</v>
      </c>
      <c r="Q32" s="133">
        <f t="shared" si="1"/>
        <v>0</v>
      </c>
      <c r="R32" s="133">
        <f t="shared" si="1"/>
        <v>0</v>
      </c>
      <c r="S32" s="133">
        <f t="shared" si="1"/>
        <v>1.9663942609607139</v>
      </c>
      <c r="T32" s="133">
        <f t="shared" si="1"/>
        <v>1.3311190423602501</v>
      </c>
      <c r="U32" s="133">
        <f t="shared" si="1"/>
        <v>22.981601728762826</v>
      </c>
      <c r="V32" s="133">
        <f t="shared" si="1"/>
        <v>15.546798887573237</v>
      </c>
      <c r="W32" s="133">
        <f t="shared" si="1"/>
        <v>3.2542050455825313</v>
      </c>
      <c r="X32" s="133">
        <f t="shared" si="1"/>
        <v>1.8415846362971993</v>
      </c>
      <c r="Y32" s="133">
        <f t="shared" si="1"/>
        <v>2.0753600408792181</v>
      </c>
      <c r="Z32" s="133">
        <f t="shared" si="1"/>
        <v>8.3756491648142841</v>
      </c>
    </row>
    <row r="33" spans="1:26" x14ac:dyDescent="0.2">
      <c r="A33" s="131" t="s">
        <v>29</v>
      </c>
      <c r="B33" s="132">
        <v>319.00900000000001</v>
      </c>
      <c r="C33" s="132">
        <v>293.84289999999999</v>
      </c>
      <c r="D33" s="132">
        <v>269.53250000000003</v>
      </c>
      <c r="E33" s="132">
        <v>0</v>
      </c>
      <c r="F33" s="132">
        <v>0</v>
      </c>
      <c r="G33" s="132">
        <v>7.4202000000000004</v>
      </c>
      <c r="H33" s="132">
        <v>1.3314999999999999</v>
      </c>
      <c r="I33" s="132">
        <v>15.5587</v>
      </c>
      <c r="J33" s="132">
        <v>25.166100000000029</v>
      </c>
      <c r="K33" s="132">
        <v>3.3096999999999999</v>
      </c>
      <c r="L33" s="132">
        <v>0.70550000000000002</v>
      </c>
      <c r="M33" s="132">
        <v>5.1218000000000004</v>
      </c>
      <c r="N33" s="132">
        <v>16.0291</v>
      </c>
      <c r="O33" s="133">
        <f t="shared" si="1"/>
        <v>92.111163007940206</v>
      </c>
      <c r="P33" s="133">
        <f t="shared" si="1"/>
        <v>84.490562962173485</v>
      </c>
      <c r="Q33" s="133">
        <f t="shared" si="1"/>
        <v>0</v>
      </c>
      <c r="R33" s="133">
        <f t="shared" si="1"/>
        <v>0</v>
      </c>
      <c r="S33" s="133">
        <f t="shared" si="1"/>
        <v>2.326015880429706</v>
      </c>
      <c r="T33" s="133">
        <f t="shared" si="1"/>
        <v>0.4173863433320063</v>
      </c>
      <c r="U33" s="133">
        <f t="shared" si="1"/>
        <v>4.8771978220050212</v>
      </c>
      <c r="V33" s="133">
        <f t="shared" si="1"/>
        <v>7.8888369920597929</v>
      </c>
      <c r="W33" s="133">
        <f t="shared" si="1"/>
        <v>1.0374942399744207</v>
      </c>
      <c r="X33" s="133">
        <f t="shared" si="1"/>
        <v>0.22115363516389819</v>
      </c>
      <c r="Y33" s="133">
        <f t="shared" si="1"/>
        <v>1.6055346400885244</v>
      </c>
      <c r="Z33" s="133">
        <f t="shared" si="1"/>
        <v>5.024654476832942</v>
      </c>
    </row>
    <row r="34" spans="1:26" x14ac:dyDescent="0.2">
      <c r="A34" s="131" t="s">
        <v>30</v>
      </c>
      <c r="B34" s="132">
        <v>489.64589999999998</v>
      </c>
      <c r="C34" s="132">
        <v>424.49579999999997</v>
      </c>
      <c r="D34" s="132">
        <v>332.28190000000001</v>
      </c>
      <c r="E34" s="132">
        <v>0</v>
      </c>
      <c r="F34" s="132">
        <v>0</v>
      </c>
      <c r="G34" s="132">
        <v>7.5787000000000004</v>
      </c>
      <c r="H34" s="132">
        <v>2.589</v>
      </c>
      <c r="I34" s="132">
        <v>82.046199999999999</v>
      </c>
      <c r="J34" s="132">
        <v>65.150100000000009</v>
      </c>
      <c r="K34" s="132">
        <v>21.036100000000001</v>
      </c>
      <c r="L34" s="132">
        <v>13.4246</v>
      </c>
      <c r="M34" s="132">
        <v>8.3681000000000001</v>
      </c>
      <c r="N34" s="132">
        <v>22.321300000000001</v>
      </c>
      <c r="O34" s="133">
        <f t="shared" si="1"/>
        <v>86.69444592510628</v>
      </c>
      <c r="P34" s="133">
        <f t="shared" si="1"/>
        <v>67.861673098865936</v>
      </c>
      <c r="Q34" s="133">
        <f t="shared" si="1"/>
        <v>0</v>
      </c>
      <c r="R34" s="133">
        <f t="shared" si="1"/>
        <v>0</v>
      </c>
      <c r="S34" s="133">
        <f t="shared" si="1"/>
        <v>1.5477919860045801</v>
      </c>
      <c r="T34" s="133">
        <f t="shared" si="1"/>
        <v>0.52874944934696688</v>
      </c>
      <c r="U34" s="133">
        <f t="shared" si="1"/>
        <v>16.756231390888804</v>
      </c>
      <c r="V34" s="133">
        <f t="shared" si="1"/>
        <v>13.305554074893717</v>
      </c>
      <c r="W34" s="133">
        <f t="shared" si="1"/>
        <v>4.2961862848233796</v>
      </c>
      <c r="X34" s="133">
        <f t="shared" si="1"/>
        <v>2.7416955804184209</v>
      </c>
      <c r="Y34" s="133">
        <f t="shared" si="1"/>
        <v>1.7090105318966216</v>
      </c>
      <c r="Z34" s="133">
        <f t="shared" si="1"/>
        <v>4.5586616777552917</v>
      </c>
    </row>
    <row r="35" spans="1:26" x14ac:dyDescent="0.2">
      <c r="A35" s="131" t="s">
        <v>31</v>
      </c>
      <c r="B35" s="132">
        <v>191.73859999999999</v>
      </c>
      <c r="C35" s="132">
        <v>158.28440000000001</v>
      </c>
      <c r="D35" s="132">
        <v>146.81110000000001</v>
      </c>
      <c r="E35" s="132">
        <v>0</v>
      </c>
      <c r="F35" s="132">
        <v>0</v>
      </c>
      <c r="G35" s="132">
        <v>3.3161999999999998</v>
      </c>
      <c r="H35" s="132">
        <v>0.42809999999999998</v>
      </c>
      <c r="I35" s="132">
        <v>7.7290000000000001</v>
      </c>
      <c r="J35" s="132">
        <v>33.454199999999986</v>
      </c>
      <c r="K35" s="132">
        <v>13.8095</v>
      </c>
      <c r="L35" s="132">
        <v>1.8762000000000001</v>
      </c>
      <c r="M35" s="132">
        <v>4.6306000000000003</v>
      </c>
      <c r="N35" s="132">
        <v>13.1379</v>
      </c>
      <c r="O35" s="133">
        <f t="shared" si="1"/>
        <v>82.552183024179797</v>
      </c>
      <c r="P35" s="133">
        <f t="shared" si="1"/>
        <v>76.568359214054979</v>
      </c>
      <c r="Q35" s="133">
        <f t="shared" si="1"/>
        <v>0</v>
      </c>
      <c r="R35" s="133">
        <f t="shared" si="1"/>
        <v>0</v>
      </c>
      <c r="S35" s="133">
        <f t="shared" si="1"/>
        <v>1.7295421996405522</v>
      </c>
      <c r="T35" s="133">
        <f t="shared" si="1"/>
        <v>0.22327272651411872</v>
      </c>
      <c r="U35" s="133">
        <f t="shared" si="1"/>
        <v>4.0310088839701557</v>
      </c>
      <c r="V35" s="133">
        <f t="shared" si="1"/>
        <v>17.447816975820199</v>
      </c>
      <c r="W35" s="133">
        <f t="shared" si="1"/>
        <v>7.2022534846921795</v>
      </c>
      <c r="X35" s="133">
        <f t="shared" si="1"/>
        <v>0.97851971381870939</v>
      </c>
      <c r="Y35" s="133">
        <f t="shared" si="1"/>
        <v>2.4150588353101567</v>
      </c>
      <c r="Z35" s="133">
        <f t="shared" si="1"/>
        <v>6.8519849419991594</v>
      </c>
    </row>
    <row r="36" spans="1:26" x14ac:dyDescent="0.2">
      <c r="A36" s="131" t="s">
        <v>32</v>
      </c>
      <c r="B36" s="132">
        <v>674.15790000000004</v>
      </c>
      <c r="C36" s="132">
        <v>496.05850000000004</v>
      </c>
      <c r="D36" s="132">
        <v>387.68470000000002</v>
      </c>
      <c r="E36" s="132">
        <v>0</v>
      </c>
      <c r="F36" s="132">
        <v>0</v>
      </c>
      <c r="G36" s="132">
        <v>19.548999999999999</v>
      </c>
      <c r="H36" s="132">
        <v>3.5570999999999997</v>
      </c>
      <c r="I36" s="132">
        <v>85.267699999999991</v>
      </c>
      <c r="J36" s="132">
        <v>178.0994</v>
      </c>
      <c r="K36" s="132">
        <v>120.35849999999999</v>
      </c>
      <c r="L36" s="132">
        <v>6.6804000000000006</v>
      </c>
      <c r="M36" s="132">
        <v>11.420500000000001</v>
      </c>
      <c r="N36" s="132">
        <v>39.64</v>
      </c>
      <c r="O36" s="133">
        <f t="shared" si="1"/>
        <v>73.581945713311384</v>
      </c>
      <c r="P36" s="133">
        <f t="shared" si="1"/>
        <v>57.506512940069378</v>
      </c>
      <c r="Q36" s="133">
        <f t="shared" si="1"/>
        <v>0</v>
      </c>
      <c r="R36" s="133">
        <f t="shared" si="1"/>
        <v>0</v>
      </c>
      <c r="S36" s="133">
        <f t="shared" si="1"/>
        <v>2.8997657670406292</v>
      </c>
      <c r="T36" s="133">
        <f t="shared" si="1"/>
        <v>0.52763603304211071</v>
      </c>
      <c r="U36" s="133">
        <f t="shared" si="1"/>
        <v>12.648030973159251</v>
      </c>
      <c r="V36" s="133">
        <f t="shared" si="1"/>
        <v>26.418054286688619</v>
      </c>
      <c r="W36" s="133">
        <f t="shared" si="1"/>
        <v>17.853161699951894</v>
      </c>
      <c r="X36" s="133">
        <f t="shared" si="1"/>
        <v>0.99092512303126623</v>
      </c>
      <c r="Y36" s="133">
        <f t="shared" si="1"/>
        <v>1.6940393341085227</v>
      </c>
      <c r="Z36" s="133">
        <f t="shared" si="1"/>
        <v>5.8799281295969381</v>
      </c>
    </row>
    <row r="37" spans="1:26" x14ac:dyDescent="0.2">
      <c r="A37" s="131" t="s">
        <v>33</v>
      </c>
      <c r="B37" s="132">
        <v>440.43779999999998</v>
      </c>
      <c r="C37" s="132">
        <v>328.21730000000002</v>
      </c>
      <c r="D37" s="132">
        <v>272.13159999999999</v>
      </c>
      <c r="E37" s="132">
        <v>0</v>
      </c>
      <c r="F37" s="132">
        <v>0</v>
      </c>
      <c r="G37" s="132">
        <v>8.3594000000000008</v>
      </c>
      <c r="H37" s="132">
        <v>28.960799999999999</v>
      </c>
      <c r="I37" s="132">
        <v>18.765499999999999</v>
      </c>
      <c r="J37" s="132">
        <v>112.22049999999996</v>
      </c>
      <c r="K37" s="132">
        <v>83.536699999999996</v>
      </c>
      <c r="L37" s="132">
        <v>0.28199999999999997</v>
      </c>
      <c r="M37" s="132">
        <v>4.7950999999999997</v>
      </c>
      <c r="N37" s="132">
        <v>23.6067</v>
      </c>
      <c r="O37" s="133">
        <f t="shared" si="1"/>
        <v>74.520692819735274</v>
      </c>
      <c r="P37" s="133">
        <f t="shared" si="1"/>
        <v>61.786613228928125</v>
      </c>
      <c r="Q37" s="133">
        <f t="shared" si="1"/>
        <v>0</v>
      </c>
      <c r="R37" s="133">
        <f t="shared" si="1"/>
        <v>0</v>
      </c>
      <c r="S37" s="133">
        <f t="shared" si="1"/>
        <v>1.8979751510883036</v>
      </c>
      <c r="T37" s="133">
        <f t="shared" si="1"/>
        <v>6.5754574198672326</v>
      </c>
      <c r="U37" s="133">
        <f t="shared" si="1"/>
        <v>4.2606470198516115</v>
      </c>
      <c r="V37" s="133">
        <f t="shared" si="1"/>
        <v>25.479307180264719</v>
      </c>
      <c r="W37" s="133">
        <f t="shared" si="1"/>
        <v>18.966741728343933</v>
      </c>
      <c r="X37" s="133">
        <f t="shared" si="1"/>
        <v>6.4027202024894314E-2</v>
      </c>
      <c r="Y37" s="133">
        <f t="shared" si="1"/>
        <v>1.0887121859204636</v>
      </c>
      <c r="Z37" s="133">
        <f t="shared" si="1"/>
        <v>5.3598260639754356</v>
      </c>
    </row>
    <row r="38" spans="1:26" x14ac:dyDescent="0.2">
      <c r="A38" s="131" t="s">
        <v>34</v>
      </c>
      <c r="B38" s="132">
        <v>1932.8104000000001</v>
      </c>
      <c r="C38" s="132">
        <v>1363.1297999999999</v>
      </c>
      <c r="D38" s="132">
        <v>1012.3797000000001</v>
      </c>
      <c r="E38" s="132">
        <v>0</v>
      </c>
      <c r="F38" s="132">
        <v>0</v>
      </c>
      <c r="G38" s="132">
        <v>55.184999999999995</v>
      </c>
      <c r="H38" s="132">
        <v>68.125099999999989</v>
      </c>
      <c r="I38" s="132">
        <v>227.44</v>
      </c>
      <c r="J38" s="132">
        <v>569.68060000000014</v>
      </c>
      <c r="K38" s="132">
        <v>371.83980000000003</v>
      </c>
      <c r="L38" s="132">
        <v>10.0007</v>
      </c>
      <c r="M38" s="132">
        <v>50.4709</v>
      </c>
      <c r="N38" s="132">
        <v>137.36919999999998</v>
      </c>
      <c r="O38" s="133">
        <f t="shared" si="1"/>
        <v>70.525789803283331</v>
      </c>
      <c r="P38" s="133">
        <f t="shared" si="1"/>
        <v>52.378634759001706</v>
      </c>
      <c r="Q38" s="133">
        <f t="shared" si="1"/>
        <v>0</v>
      </c>
      <c r="R38" s="133">
        <f t="shared" si="1"/>
        <v>0</v>
      </c>
      <c r="S38" s="133">
        <f t="shared" si="1"/>
        <v>2.8551688256644314</v>
      </c>
      <c r="T38" s="133">
        <f t="shared" si="1"/>
        <v>3.5246654301942906</v>
      </c>
      <c r="U38" s="133">
        <f t="shared" si="1"/>
        <v>11.767320788422909</v>
      </c>
      <c r="V38" s="133">
        <f t="shared" si="1"/>
        <v>29.474210196716662</v>
      </c>
      <c r="W38" s="133">
        <f t="shared" si="1"/>
        <v>19.238296731019247</v>
      </c>
      <c r="X38" s="133">
        <f t="shared" si="1"/>
        <v>0.51741753873013097</v>
      </c>
      <c r="Y38" s="133">
        <f t="shared" si="1"/>
        <v>2.6112700966426918</v>
      </c>
      <c r="Z38" s="133">
        <f t="shared" si="1"/>
        <v>7.1072258303245874</v>
      </c>
    </row>
    <row r="39" spans="1:26" x14ac:dyDescent="0.2">
      <c r="A39" s="131" t="s">
        <v>35</v>
      </c>
      <c r="B39" s="132">
        <v>479.875</v>
      </c>
      <c r="C39" s="132">
        <v>200.6311</v>
      </c>
      <c r="D39" s="132">
        <v>157.65640000000002</v>
      </c>
      <c r="E39" s="132">
        <v>0</v>
      </c>
      <c r="F39" s="132">
        <v>0</v>
      </c>
      <c r="G39" s="132">
        <v>9.0639000000000003</v>
      </c>
      <c r="H39" s="132">
        <v>0.9143</v>
      </c>
      <c r="I39" s="132">
        <v>32.996499999999997</v>
      </c>
      <c r="J39" s="132">
        <v>279.2439</v>
      </c>
      <c r="K39" s="132">
        <v>249.4504</v>
      </c>
      <c r="L39" s="132">
        <v>2.0918999999999999</v>
      </c>
      <c r="M39" s="132">
        <v>4.6716999999999995</v>
      </c>
      <c r="N39" s="132">
        <v>23.029899999999998</v>
      </c>
      <c r="O39" s="133">
        <f t="shared" si="1"/>
        <v>41.809033602500648</v>
      </c>
      <c r="P39" s="133">
        <f t="shared" si="1"/>
        <v>32.853638968481377</v>
      </c>
      <c r="Q39" s="133">
        <f t="shared" si="1"/>
        <v>0</v>
      </c>
      <c r="R39" s="133">
        <f t="shared" si="1"/>
        <v>0</v>
      </c>
      <c r="S39" s="133">
        <f t="shared" si="1"/>
        <v>1.8888043761396196</v>
      </c>
      <c r="T39" s="133">
        <f t="shared" si="1"/>
        <v>0.19052878353737951</v>
      </c>
      <c r="U39" s="133">
        <f t="shared" si="1"/>
        <v>6.8760614743422765</v>
      </c>
      <c r="V39" s="133">
        <f t="shared" si="1"/>
        <v>58.190966397499345</v>
      </c>
      <c r="W39" s="133">
        <f t="shared" si="1"/>
        <v>51.982370408960662</v>
      </c>
      <c r="X39" s="133">
        <f t="shared" ref="P39:Z52" si="2">L39/$B39*100</f>
        <v>0.43592602240166711</v>
      </c>
      <c r="Y39" s="133">
        <f t="shared" si="2"/>
        <v>0.97352435530085946</v>
      </c>
      <c r="Z39" s="133">
        <f t="shared" si="2"/>
        <v>4.7991456108361552</v>
      </c>
    </row>
    <row r="40" spans="1:26" x14ac:dyDescent="0.2">
      <c r="A40" s="131" t="s">
        <v>36</v>
      </c>
      <c r="B40" s="132">
        <v>828.58479999999997</v>
      </c>
      <c r="C40" s="132">
        <v>377.56920000000002</v>
      </c>
      <c r="D40" s="132">
        <v>220.7961</v>
      </c>
      <c r="E40" s="132">
        <v>0</v>
      </c>
      <c r="F40" s="132">
        <v>0</v>
      </c>
      <c r="G40" s="132">
        <v>16.209800000000001</v>
      </c>
      <c r="H40" s="132">
        <v>53.809899999999999</v>
      </c>
      <c r="I40" s="132">
        <v>86.753399999999999</v>
      </c>
      <c r="J40" s="132">
        <v>451.01559999999995</v>
      </c>
      <c r="K40" s="132">
        <v>390.36810000000003</v>
      </c>
      <c r="L40" s="132">
        <v>14.901899999999999</v>
      </c>
      <c r="M40" s="132">
        <v>7.3876999999999997</v>
      </c>
      <c r="N40" s="132">
        <v>38.357900000000001</v>
      </c>
      <c r="O40" s="133">
        <f t="shared" ref="O40:O52" si="3">C40/$B40*100</f>
        <v>45.567961179109254</v>
      </c>
      <c r="P40" s="133">
        <f t="shared" si="2"/>
        <v>26.647375138911549</v>
      </c>
      <c r="Q40" s="133">
        <f t="shared" si="2"/>
        <v>0</v>
      </c>
      <c r="R40" s="133">
        <f t="shared" si="2"/>
        <v>0</v>
      </c>
      <c r="S40" s="133">
        <f t="shared" si="2"/>
        <v>1.9563236013984329</v>
      </c>
      <c r="T40" s="133">
        <f t="shared" si="2"/>
        <v>6.4941934730156774</v>
      </c>
      <c r="U40" s="133">
        <f t="shared" si="2"/>
        <v>10.470068965783588</v>
      </c>
      <c r="V40" s="133">
        <f t="shared" si="2"/>
        <v>54.432038820890746</v>
      </c>
      <c r="W40" s="133">
        <f t="shared" si="2"/>
        <v>47.112631078919144</v>
      </c>
      <c r="X40" s="133">
        <f t="shared" si="2"/>
        <v>1.7984761487297378</v>
      </c>
      <c r="Y40" s="133">
        <f t="shared" si="2"/>
        <v>0.89160457686406991</v>
      </c>
      <c r="Z40" s="133">
        <f t="shared" si="2"/>
        <v>4.6293270163778049</v>
      </c>
    </row>
    <row r="41" spans="1:26" x14ac:dyDescent="0.2">
      <c r="A41" s="131" t="s">
        <v>37</v>
      </c>
      <c r="B41" s="132">
        <v>2271.2006999999999</v>
      </c>
      <c r="C41" s="132">
        <v>1285.4367999999999</v>
      </c>
      <c r="D41" s="132">
        <v>671.69619999999998</v>
      </c>
      <c r="E41" s="132">
        <v>0</v>
      </c>
      <c r="F41" s="132">
        <v>0</v>
      </c>
      <c r="G41" s="132">
        <v>218.55599999999998</v>
      </c>
      <c r="H41" s="132">
        <v>31.072000000000003</v>
      </c>
      <c r="I41" s="132">
        <v>364.11260000000004</v>
      </c>
      <c r="J41" s="132">
        <v>985.76389999999992</v>
      </c>
      <c r="K41" s="132">
        <v>405.10170000000005</v>
      </c>
      <c r="L41" s="132">
        <v>53.4146</v>
      </c>
      <c r="M41" s="132">
        <v>142.80590000000001</v>
      </c>
      <c r="N41" s="132">
        <v>384.44169999999997</v>
      </c>
      <c r="O41" s="133">
        <f t="shared" si="3"/>
        <v>56.597235110045538</v>
      </c>
      <c r="P41" s="133">
        <f t="shared" si="2"/>
        <v>29.574497753545074</v>
      </c>
      <c r="Q41" s="133">
        <f t="shared" si="2"/>
        <v>0</v>
      </c>
      <c r="R41" s="133">
        <f t="shared" si="2"/>
        <v>0</v>
      </c>
      <c r="S41" s="133">
        <f t="shared" si="2"/>
        <v>9.6229276435147284</v>
      </c>
      <c r="T41" s="133">
        <f t="shared" si="2"/>
        <v>1.3680869330482333</v>
      </c>
      <c r="U41" s="133">
        <f t="shared" si="2"/>
        <v>16.031722779937503</v>
      </c>
      <c r="V41" s="133">
        <f t="shared" si="2"/>
        <v>43.402764889954462</v>
      </c>
      <c r="W41" s="133">
        <f t="shared" si="2"/>
        <v>17.836455404403498</v>
      </c>
      <c r="X41" s="133">
        <f t="shared" si="2"/>
        <v>2.3518221000900539</v>
      </c>
      <c r="Y41" s="133">
        <f t="shared" si="2"/>
        <v>6.2876829863604753</v>
      </c>
      <c r="Z41" s="133">
        <f t="shared" si="2"/>
        <v>16.92680439910044</v>
      </c>
    </row>
    <row r="42" spans="1:26" x14ac:dyDescent="0.2">
      <c r="A42" s="131" t="s">
        <v>38</v>
      </c>
      <c r="B42" s="132">
        <v>560.72360000000003</v>
      </c>
      <c r="C42" s="132">
        <v>463.78149999999999</v>
      </c>
      <c r="D42" s="132">
        <v>324.90629999999999</v>
      </c>
      <c r="E42" s="132">
        <v>0</v>
      </c>
      <c r="F42" s="132">
        <v>0</v>
      </c>
      <c r="G42" s="132">
        <v>18.3386</v>
      </c>
      <c r="H42" s="132">
        <v>5.9717000000000002</v>
      </c>
      <c r="I42" s="132">
        <v>114.56489999999999</v>
      </c>
      <c r="J42" s="132">
        <v>96.942100000000039</v>
      </c>
      <c r="K42" s="132">
        <v>16.8429</v>
      </c>
      <c r="L42" s="132">
        <v>12.784800000000001</v>
      </c>
      <c r="M42" s="132">
        <v>11.9754</v>
      </c>
      <c r="N42" s="132">
        <v>55.338999999999999</v>
      </c>
      <c r="O42" s="133">
        <f t="shared" si="3"/>
        <v>82.711250248785674</v>
      </c>
      <c r="P42" s="133">
        <f t="shared" si="2"/>
        <v>57.944110074910341</v>
      </c>
      <c r="Q42" s="133">
        <f t="shared" si="2"/>
        <v>0</v>
      </c>
      <c r="R42" s="133">
        <f t="shared" si="2"/>
        <v>0</v>
      </c>
      <c r="S42" s="133">
        <f t="shared" si="2"/>
        <v>3.2705240157539293</v>
      </c>
      <c r="T42" s="133">
        <f t="shared" si="2"/>
        <v>1.0649988693181451</v>
      </c>
      <c r="U42" s="133">
        <f t="shared" si="2"/>
        <v>20.431617288803253</v>
      </c>
      <c r="V42" s="133">
        <f t="shared" si="2"/>
        <v>17.288749751214329</v>
      </c>
      <c r="W42" s="133">
        <f t="shared" si="2"/>
        <v>3.0037794021867454</v>
      </c>
      <c r="X42" s="133">
        <f t="shared" si="2"/>
        <v>2.2800538447106558</v>
      </c>
      <c r="Y42" s="133">
        <f t="shared" si="2"/>
        <v>2.1357046502055557</v>
      </c>
      <c r="Z42" s="133">
        <f t="shared" si="2"/>
        <v>9.8692118541113647</v>
      </c>
    </row>
    <row r="43" spans="1:26" x14ac:dyDescent="0.2">
      <c r="A43" s="131" t="s">
        <v>39</v>
      </c>
      <c r="B43" s="132">
        <v>961.35069999999996</v>
      </c>
      <c r="C43" s="132">
        <v>610.08680000000004</v>
      </c>
      <c r="D43" s="132">
        <v>384.6712</v>
      </c>
      <c r="E43" s="132">
        <v>0</v>
      </c>
      <c r="F43" s="132">
        <v>0</v>
      </c>
      <c r="G43" s="132">
        <v>34.621099999999998</v>
      </c>
      <c r="H43" s="132">
        <v>22.866</v>
      </c>
      <c r="I43" s="132">
        <v>167.92850000000001</v>
      </c>
      <c r="J43" s="132">
        <v>351.26389999999992</v>
      </c>
      <c r="K43" s="132">
        <v>288.30259999999998</v>
      </c>
      <c r="L43" s="132">
        <v>9.0716999999999999</v>
      </c>
      <c r="M43" s="132">
        <v>11.385199999999999</v>
      </c>
      <c r="N43" s="132">
        <v>42.504399999999997</v>
      </c>
      <c r="O43" s="133">
        <f t="shared" si="3"/>
        <v>63.461419438296559</v>
      </c>
      <c r="P43" s="133">
        <f t="shared" si="2"/>
        <v>40.013618339280349</v>
      </c>
      <c r="Q43" s="133">
        <f t="shared" si="2"/>
        <v>0</v>
      </c>
      <c r="R43" s="133">
        <f t="shared" si="2"/>
        <v>0</v>
      </c>
      <c r="S43" s="133">
        <f t="shared" si="2"/>
        <v>3.6012976325913111</v>
      </c>
      <c r="T43" s="133">
        <f t="shared" si="2"/>
        <v>2.3785284600094427</v>
      </c>
      <c r="U43" s="133">
        <f t="shared" si="2"/>
        <v>17.467975006415454</v>
      </c>
      <c r="V43" s="133">
        <f t="shared" si="2"/>
        <v>36.538580561703441</v>
      </c>
      <c r="W43" s="133">
        <f t="shared" si="2"/>
        <v>29.989326475759576</v>
      </c>
      <c r="X43" s="133">
        <f t="shared" si="2"/>
        <v>0.94364106667837244</v>
      </c>
      <c r="Y43" s="133">
        <f t="shared" si="2"/>
        <v>1.1842920590789605</v>
      </c>
      <c r="Z43" s="133">
        <f t="shared" si="2"/>
        <v>4.4213209601865371</v>
      </c>
    </row>
    <row r="44" spans="1:26" x14ac:dyDescent="0.2">
      <c r="A44" s="131" t="s">
        <v>40</v>
      </c>
      <c r="B44" s="132">
        <v>1480.5047</v>
      </c>
      <c r="C44" s="132">
        <v>757.4896</v>
      </c>
      <c r="D44" s="132">
        <v>454.73899999999998</v>
      </c>
      <c r="E44" s="132">
        <v>0</v>
      </c>
      <c r="F44" s="132">
        <v>0</v>
      </c>
      <c r="G44" s="132">
        <v>57.589599999999997</v>
      </c>
      <c r="H44" s="132">
        <v>8.7606999999999999</v>
      </c>
      <c r="I44" s="132">
        <v>236.40030000000002</v>
      </c>
      <c r="J44" s="132">
        <v>723.01509999999996</v>
      </c>
      <c r="K44" s="132">
        <v>590.53280000000007</v>
      </c>
      <c r="L44" s="132">
        <v>32.103400000000001</v>
      </c>
      <c r="M44" s="132">
        <v>27.428999999999998</v>
      </c>
      <c r="N44" s="132">
        <v>72.9499</v>
      </c>
      <c r="O44" s="133">
        <f t="shared" si="3"/>
        <v>51.164282018152328</v>
      </c>
      <c r="P44" s="133">
        <f t="shared" si="2"/>
        <v>30.715133832401882</v>
      </c>
      <c r="Q44" s="133">
        <f t="shared" si="2"/>
        <v>0</v>
      </c>
      <c r="R44" s="133">
        <f t="shared" si="2"/>
        <v>0</v>
      </c>
      <c r="S44" s="133">
        <f t="shared" si="2"/>
        <v>3.889862693445012</v>
      </c>
      <c r="T44" s="133">
        <f t="shared" si="2"/>
        <v>0.59173739873976761</v>
      </c>
      <c r="U44" s="133">
        <f t="shared" si="2"/>
        <v>15.967548093565661</v>
      </c>
      <c r="V44" s="133">
        <f t="shared" si="2"/>
        <v>48.835717981847679</v>
      </c>
      <c r="W44" s="133">
        <f t="shared" si="2"/>
        <v>39.887262769243492</v>
      </c>
      <c r="X44" s="133">
        <f t="shared" si="2"/>
        <v>2.1684091918114143</v>
      </c>
      <c r="Y44" s="133">
        <f t="shared" si="2"/>
        <v>1.8526790222280278</v>
      </c>
      <c r="Z44" s="133">
        <f t="shared" si="2"/>
        <v>4.9273669985647466</v>
      </c>
    </row>
    <row r="45" spans="1:26" x14ac:dyDescent="0.2">
      <c r="A45" s="134" t="s">
        <v>45</v>
      </c>
      <c r="B45" s="94">
        <f t="shared" ref="B45:N45" si="4">SUM(B5:B44)</f>
        <v>39740.6299</v>
      </c>
      <c r="C45" s="94">
        <f>SUM(C5:C44)</f>
        <v>24823.394099999998</v>
      </c>
      <c r="D45" s="94">
        <f t="shared" si="4"/>
        <v>18018.1499</v>
      </c>
      <c r="E45" s="94">
        <f t="shared" si="4"/>
        <v>0</v>
      </c>
      <c r="F45" s="94">
        <f t="shared" si="4"/>
        <v>0</v>
      </c>
      <c r="G45" s="94">
        <f t="shared" si="4"/>
        <v>1113.5476000000001</v>
      </c>
      <c r="H45" s="94">
        <f t="shared" si="4"/>
        <v>985.43869999999993</v>
      </c>
      <c r="I45" s="94">
        <f t="shared" si="4"/>
        <v>4706.2579000000005</v>
      </c>
      <c r="J45" s="94">
        <f>SUM(J5:J44)</f>
        <v>14917.235799999999</v>
      </c>
      <c r="K45" s="94">
        <f t="shared" si="4"/>
        <v>10594.629100000002</v>
      </c>
      <c r="L45" s="94">
        <f t="shared" si="4"/>
        <v>761.2482</v>
      </c>
      <c r="M45" s="94">
        <f t="shared" si="4"/>
        <v>781.47220000000016</v>
      </c>
      <c r="N45" s="94">
        <f t="shared" si="4"/>
        <v>2779.8862999999997</v>
      </c>
      <c r="O45" s="135">
        <f t="shared" si="3"/>
        <v>62.463514449729438</v>
      </c>
      <c r="P45" s="135">
        <f t="shared" si="2"/>
        <v>45.339366651558791</v>
      </c>
      <c r="Q45" s="135">
        <f t="shared" si="2"/>
        <v>0</v>
      </c>
      <c r="R45" s="135">
        <f t="shared" si="2"/>
        <v>0</v>
      </c>
      <c r="S45" s="135">
        <f t="shared" si="2"/>
        <v>2.8020381227022275</v>
      </c>
      <c r="T45" s="135">
        <f t="shared" si="2"/>
        <v>2.4796755926609002</v>
      </c>
      <c r="U45" s="135">
        <f t="shared" si="2"/>
        <v>11.842434082807531</v>
      </c>
      <c r="V45" s="135">
        <f t="shared" si="2"/>
        <v>37.536485550270555</v>
      </c>
      <c r="W45" s="135">
        <f t="shared" si="2"/>
        <v>26.659439285837799</v>
      </c>
      <c r="X45" s="135">
        <f t="shared" si="2"/>
        <v>1.9155413538123107</v>
      </c>
      <c r="Y45" s="135">
        <f t="shared" si="2"/>
        <v>1.9664313373150639</v>
      </c>
      <c r="Z45" s="135">
        <f t="shared" si="2"/>
        <v>6.9950735733053886</v>
      </c>
    </row>
    <row r="46" spans="1:26" x14ac:dyDescent="0.2">
      <c r="A46" s="136" t="s">
        <v>46</v>
      </c>
      <c r="B46" s="96">
        <f>B12+B15+B16+B20+B27+B31+B40+B41+B42+B43</f>
        <v>8892.8549999999996</v>
      </c>
      <c r="C46" s="96">
        <f>C12+C15+C16+C20+C27+C31+C40+C41+C42+C43</f>
        <v>5129.7000999999991</v>
      </c>
      <c r="D46" s="96">
        <f>D12+D15+D16+D20+D27+D31+D40+D41+D42+D43</f>
        <v>2937.0236000000004</v>
      </c>
      <c r="E46" s="96"/>
      <c r="F46" s="96"/>
      <c r="G46" s="96">
        <f t="shared" ref="G46:N46" si="5">G12+G15+G16+G20+G27+G31+G40+G41+G42+G43</f>
        <v>406.77829999999994</v>
      </c>
      <c r="H46" s="96">
        <f t="shared" si="5"/>
        <v>226.88819999999998</v>
      </c>
      <c r="I46" s="96">
        <f t="shared" si="5"/>
        <v>1559.01</v>
      </c>
      <c r="J46" s="96">
        <f t="shared" si="5"/>
        <v>3763.1549</v>
      </c>
      <c r="K46" s="96">
        <f t="shared" si="5"/>
        <v>2576.2648000000004</v>
      </c>
      <c r="L46" s="96">
        <f t="shared" si="5"/>
        <v>184.16479999999999</v>
      </c>
      <c r="M46" s="96">
        <f t="shared" si="5"/>
        <v>234.20529999999999</v>
      </c>
      <c r="N46" s="96">
        <f t="shared" si="5"/>
        <v>768.52</v>
      </c>
      <c r="O46" s="137">
        <f t="shared" si="3"/>
        <v>57.683388518085579</v>
      </c>
      <c r="P46" s="137">
        <f t="shared" si="2"/>
        <v>33.026779363882582</v>
      </c>
      <c r="Q46" s="137">
        <f t="shared" si="2"/>
        <v>0</v>
      </c>
      <c r="R46" s="137">
        <f t="shared" si="2"/>
        <v>0</v>
      </c>
      <c r="S46" s="137">
        <f t="shared" si="2"/>
        <v>4.5742149174815063</v>
      </c>
      <c r="T46" s="137">
        <f t="shared" si="2"/>
        <v>2.5513538677961125</v>
      </c>
      <c r="U46" s="137">
        <f t="shared" si="2"/>
        <v>17.531040368925392</v>
      </c>
      <c r="V46" s="137">
        <f t="shared" si="2"/>
        <v>42.316611481914421</v>
      </c>
      <c r="W46" s="137">
        <f>K46/$B46*100</f>
        <v>28.970052924510753</v>
      </c>
      <c r="X46" s="137">
        <f>L46/$B46*100</f>
        <v>2.070929976930918</v>
      </c>
      <c r="Y46" s="137">
        <f>M46/$B46*100</f>
        <v>2.6336345301930595</v>
      </c>
      <c r="Z46" s="137">
        <f>N46/$B46*100</f>
        <v>8.6419940502796919</v>
      </c>
    </row>
    <row r="47" spans="1:26" x14ac:dyDescent="0.2">
      <c r="A47" s="136" t="s">
        <v>47</v>
      </c>
      <c r="B47" s="96">
        <f>B5+B6+B7+B8+B9+B10+B11+B13+B14+B17+B18+B19+B22+B23+B26+B28+B29+B30+B33+B34+B35+B37+B39+B44</f>
        <v>22363.043600000001</v>
      </c>
      <c r="C47" s="96">
        <f>C5+C6+C7+C8+C9+C10+C11+C13+C14+C17+C18+C19+C22+C23+C26+C28+C29+C30+C33+C34+C35+C37+C39+C44</f>
        <v>13864.350000000002</v>
      </c>
      <c r="D47" s="96">
        <f t="shared" ref="D47:N47" si="6">D5+D6+D7+D8+D9+D10+D11+D13+D14+D17+D18+D19+D22+D23+D26+D28+D29+D30+D33+D34+D35+D37+D39+D44</f>
        <v>10527.496700000002</v>
      </c>
      <c r="E47" s="96"/>
      <c r="F47" s="96"/>
      <c r="G47" s="96">
        <f t="shared" si="6"/>
        <v>525.94359999999995</v>
      </c>
      <c r="H47" s="96">
        <f t="shared" si="6"/>
        <v>579.87040000000002</v>
      </c>
      <c r="I47" s="96">
        <f t="shared" si="6"/>
        <v>2231.0392999999995</v>
      </c>
      <c r="J47" s="96">
        <f>J5+J6+J7+J8+J9+J10+J11+J13+J14+J17+J18+J19+J22+J23+J26+J28+J29+J30+J33+J34+J35+J37+J39+J44</f>
        <v>8498.6936000000005</v>
      </c>
      <c r="K47" s="96">
        <f t="shared" si="6"/>
        <v>6105.1064000000006</v>
      </c>
      <c r="L47" s="96">
        <f t="shared" si="6"/>
        <v>512.79790000000003</v>
      </c>
      <c r="M47" s="96">
        <f t="shared" si="6"/>
        <v>398.69170000000003</v>
      </c>
      <c r="N47" s="96">
        <f t="shared" si="6"/>
        <v>1482.0976000000003</v>
      </c>
      <c r="O47" s="137">
        <f t="shared" si="3"/>
        <v>61.996704241098918</v>
      </c>
      <c r="P47" s="137">
        <f t="shared" si="2"/>
        <v>47.075420002311319</v>
      </c>
      <c r="Q47" s="137">
        <f t="shared" si="2"/>
        <v>0</v>
      </c>
      <c r="R47" s="137">
        <f t="shared" si="2"/>
        <v>0</v>
      </c>
      <c r="S47" s="137">
        <f t="shared" si="2"/>
        <v>2.3518426624182762</v>
      </c>
      <c r="T47" s="137">
        <f t="shared" si="2"/>
        <v>2.5929851516275715</v>
      </c>
      <c r="U47" s="137">
        <f t="shared" si="2"/>
        <v>9.9764564247417535</v>
      </c>
      <c r="V47" s="137">
        <f t="shared" si="2"/>
        <v>38.003295758901082</v>
      </c>
      <c r="W47" s="137">
        <f t="shared" si="2"/>
        <v>27.299979864994768</v>
      </c>
      <c r="X47" s="137">
        <f t="shared" si="2"/>
        <v>2.2930595189645833</v>
      </c>
      <c r="Y47" s="137">
        <f t="shared" si="2"/>
        <v>1.7828150189717469</v>
      </c>
      <c r="Z47" s="137">
        <f t="shared" si="2"/>
        <v>6.6274413559699905</v>
      </c>
    </row>
    <row r="48" spans="1:26" x14ac:dyDescent="0.2">
      <c r="A48" s="136" t="s">
        <v>48</v>
      </c>
      <c r="B48" s="96">
        <f>B21+B24+B25+B32+B36+B38</f>
        <v>8484.7312999999995</v>
      </c>
      <c r="C48" s="96">
        <f>C21+C24+C25+C32+C36+C38</f>
        <v>5829.3439999999991</v>
      </c>
      <c r="D48" s="96">
        <f t="shared" ref="D48:N48" si="7">D21+D24+D25+D32+D36+D38</f>
        <v>4553.6296000000002</v>
      </c>
      <c r="E48" s="96"/>
      <c r="F48" s="96"/>
      <c r="G48" s="96">
        <f t="shared" si="7"/>
        <v>180.82570000000001</v>
      </c>
      <c r="H48" s="96">
        <f t="shared" si="7"/>
        <v>178.68009999999998</v>
      </c>
      <c r="I48" s="96">
        <f t="shared" si="7"/>
        <v>916.20859999999993</v>
      </c>
      <c r="J48" s="96">
        <f>J21+J24+J25+J32+J36+J38</f>
        <v>2655.3873000000008</v>
      </c>
      <c r="K48" s="96">
        <f t="shared" si="7"/>
        <v>1913.2578999999998</v>
      </c>
      <c r="L48" s="96">
        <f t="shared" si="7"/>
        <v>64.285499999999999</v>
      </c>
      <c r="M48" s="96">
        <f t="shared" si="7"/>
        <v>148.5752</v>
      </c>
      <c r="N48" s="96">
        <f t="shared" si="7"/>
        <v>529.26869999999997</v>
      </c>
      <c r="O48" s="137">
        <f t="shared" si="3"/>
        <v>68.70393173205143</v>
      </c>
      <c r="P48" s="137">
        <f t="shared" si="2"/>
        <v>53.668518648315953</v>
      </c>
      <c r="Q48" s="137">
        <f t="shared" si="2"/>
        <v>0</v>
      </c>
      <c r="R48" s="137">
        <f t="shared" si="2"/>
        <v>0</v>
      </c>
      <c r="S48" s="137">
        <f t="shared" si="2"/>
        <v>2.1311894697242804</v>
      </c>
      <c r="T48" s="137">
        <f t="shared" si="2"/>
        <v>2.1059016919015452</v>
      </c>
      <c r="U48" s="137">
        <f t="shared" si="2"/>
        <v>10.798321922109661</v>
      </c>
      <c r="V48" s="137">
        <f t="shared" si="2"/>
        <v>31.296068267948581</v>
      </c>
      <c r="W48" s="137">
        <f t="shared" si="2"/>
        <v>22.549422395969099</v>
      </c>
      <c r="X48" s="137">
        <f t="shared" si="2"/>
        <v>0.75766099982447299</v>
      </c>
      <c r="Y48" s="137">
        <f t="shared" si="2"/>
        <v>1.7510890415586879</v>
      </c>
      <c r="Z48" s="137">
        <f t="shared" si="2"/>
        <v>6.237895830596309</v>
      </c>
    </row>
    <row r="49" spans="1:26" x14ac:dyDescent="0.2">
      <c r="A49" s="138" t="s">
        <v>44</v>
      </c>
      <c r="B49" s="139">
        <v>7886706.6311999988</v>
      </c>
      <c r="C49" s="139">
        <v>4219866.9827000014</v>
      </c>
      <c r="D49" s="139">
        <v>2985792.2826</v>
      </c>
      <c r="E49" s="139">
        <v>10312.211799999999</v>
      </c>
      <c r="F49" s="139">
        <v>19652.494699999985</v>
      </c>
      <c r="G49" s="139">
        <v>163476.49430000005</v>
      </c>
      <c r="H49" s="139">
        <v>46172.131199999996</v>
      </c>
      <c r="I49" s="139">
        <v>994461.36810000008</v>
      </c>
      <c r="J49" s="139">
        <v>3666839.6484999997</v>
      </c>
      <c r="K49" s="139">
        <v>2663730.7585999998</v>
      </c>
      <c r="L49" s="139">
        <v>164376.99119999999</v>
      </c>
      <c r="M49" s="139">
        <v>132090.03319999995</v>
      </c>
      <c r="N49" s="139">
        <v>706641.86549999972</v>
      </c>
      <c r="O49" s="140">
        <f t="shared" si="3"/>
        <v>53.506072686995957</v>
      </c>
      <c r="P49" s="140">
        <f t="shared" si="2"/>
        <v>37.858543777806247</v>
      </c>
      <c r="Q49" s="140">
        <f t="shared" si="2"/>
        <v>0.13075434756511223</v>
      </c>
      <c r="R49" s="140">
        <f t="shared" si="2"/>
        <v>0.2491850606215559</v>
      </c>
      <c r="S49" s="140">
        <f t="shared" si="2"/>
        <v>2.0728106413047387</v>
      </c>
      <c r="T49" s="140">
        <f t="shared" si="2"/>
        <v>0.58544248390503006</v>
      </c>
      <c r="U49" s="140">
        <f t="shared" si="2"/>
        <v>12.609336375793253</v>
      </c>
      <c r="V49" s="140">
        <f t="shared" si="2"/>
        <v>46.493927313004072</v>
      </c>
      <c r="W49" s="140">
        <f t="shared" si="2"/>
        <v>33.774944132728578</v>
      </c>
      <c r="X49" s="140">
        <f t="shared" si="2"/>
        <v>2.0842285492111587</v>
      </c>
      <c r="Y49" s="140">
        <f t="shared" si="2"/>
        <v>1.6748440049417921</v>
      </c>
      <c r="Z49" s="140">
        <f t="shared" si="2"/>
        <v>8.9599106261225394</v>
      </c>
    </row>
    <row r="50" spans="1:26" x14ac:dyDescent="0.2">
      <c r="A50" s="141" t="s">
        <v>42</v>
      </c>
      <c r="B50" s="142">
        <v>316346.42030000006</v>
      </c>
      <c r="C50" s="142">
        <v>139747.97210000004</v>
      </c>
      <c r="D50" s="142">
        <v>64932.977300000006</v>
      </c>
      <c r="E50" s="142">
        <v>27.264499999999998</v>
      </c>
      <c r="F50" s="142">
        <v>0</v>
      </c>
      <c r="G50" s="142">
        <v>7590.7251000000006</v>
      </c>
      <c r="H50" s="142">
        <v>1414.8406000000002</v>
      </c>
      <c r="I50" s="142">
        <v>65782.164599999989</v>
      </c>
      <c r="J50" s="142">
        <v>176598.44819999987</v>
      </c>
      <c r="K50" s="142">
        <v>140805.60599999997</v>
      </c>
      <c r="L50" s="142">
        <v>4798.6878000000033</v>
      </c>
      <c r="M50" s="142">
        <v>5258.4846000000025</v>
      </c>
      <c r="N50" s="142">
        <v>25735.669800000021</v>
      </c>
      <c r="O50" s="143">
        <f t="shared" si="3"/>
        <v>44.175613546526989</v>
      </c>
      <c r="P50" s="143">
        <f t="shared" si="2"/>
        <v>20.525908666335553</v>
      </c>
      <c r="Q50" s="143">
        <f t="shared" si="2"/>
        <v>8.6185580902557145E-3</v>
      </c>
      <c r="R50" s="143">
        <f t="shared" si="2"/>
        <v>0</v>
      </c>
      <c r="S50" s="143">
        <f t="shared" si="2"/>
        <v>2.3994977065969345</v>
      </c>
      <c r="T50" s="143">
        <f t="shared" si="2"/>
        <v>0.44724406827751295</v>
      </c>
      <c r="U50" s="143">
        <f t="shared" si="2"/>
        <v>20.794344547226721</v>
      </c>
      <c r="V50" s="143">
        <f t="shared" si="2"/>
        <v>55.824386453472961</v>
      </c>
      <c r="W50" s="143">
        <f t="shared" si="2"/>
        <v>44.509941306264864</v>
      </c>
      <c r="X50" s="143">
        <f t="shared" si="2"/>
        <v>1.5169091515084239</v>
      </c>
      <c r="Y50" s="143">
        <f t="shared" si="2"/>
        <v>1.6622551299974364</v>
      </c>
      <c r="Z50" s="143">
        <f t="shared" si="2"/>
        <v>8.1352808657022813</v>
      </c>
    </row>
    <row r="51" spans="1:26" x14ac:dyDescent="0.2">
      <c r="A51" s="144" t="s">
        <v>41</v>
      </c>
      <c r="B51" s="145">
        <v>1101570.7823999985</v>
      </c>
      <c r="C51" s="145">
        <v>661653.58320000034</v>
      </c>
      <c r="D51" s="145">
        <v>548308.36870000034</v>
      </c>
      <c r="E51" s="145">
        <v>3140.409700000002</v>
      </c>
      <c r="F51" s="145">
        <v>328.26920000000001</v>
      </c>
      <c r="G51" s="145">
        <v>27058.290100000006</v>
      </c>
      <c r="H51" s="145">
        <v>11127.3279</v>
      </c>
      <c r="I51" s="145">
        <v>71690.91760000003</v>
      </c>
      <c r="J51" s="145">
        <v>439917.19919999922</v>
      </c>
      <c r="K51" s="145">
        <v>306292.25270000048</v>
      </c>
      <c r="L51" s="145">
        <v>20989.790899999953</v>
      </c>
      <c r="M51" s="145">
        <v>21545.031499999986</v>
      </c>
      <c r="N51" s="145">
        <v>91090.124099999972</v>
      </c>
      <c r="O51" s="146">
        <f t="shared" si="3"/>
        <v>60.064554522629223</v>
      </c>
      <c r="P51" s="146">
        <f t="shared" si="2"/>
        <v>49.775137236791792</v>
      </c>
      <c r="Q51" s="146">
        <f t="shared" si="2"/>
        <v>0.28508469452666252</v>
      </c>
      <c r="R51" s="146">
        <f t="shared" si="2"/>
        <v>2.9800100478772507E-2</v>
      </c>
      <c r="S51" s="146">
        <f t="shared" si="2"/>
        <v>2.4563369446898324</v>
      </c>
      <c r="T51" s="146">
        <f t="shared" si="2"/>
        <v>1.010132810145602</v>
      </c>
      <c r="U51" s="146">
        <f t="shared" si="2"/>
        <v>6.5080627359965577</v>
      </c>
      <c r="V51" s="146">
        <f t="shared" si="2"/>
        <v>39.935445477370877</v>
      </c>
      <c r="W51" s="146">
        <f t="shared" si="2"/>
        <v>27.805045085952607</v>
      </c>
      <c r="X51" s="146">
        <f t="shared" si="2"/>
        <v>1.9054418685896313</v>
      </c>
      <c r="Y51" s="146">
        <f t="shared" si="2"/>
        <v>1.9558463100355388</v>
      </c>
      <c r="Z51" s="146">
        <f t="shared" si="2"/>
        <v>8.2691122127932086</v>
      </c>
    </row>
    <row r="52" spans="1:26" x14ac:dyDescent="0.2">
      <c r="A52" s="144" t="s">
        <v>43</v>
      </c>
      <c r="B52" s="145">
        <v>475881.48580000002</v>
      </c>
      <c r="C52" s="145">
        <v>277506.01320000016</v>
      </c>
      <c r="D52" s="145">
        <v>190880.00010000012</v>
      </c>
      <c r="E52" s="145">
        <v>0</v>
      </c>
      <c r="F52" s="145">
        <v>1.5107999999999999</v>
      </c>
      <c r="G52" s="145">
        <v>11616.557900000007</v>
      </c>
      <c r="H52" s="145">
        <v>4328.5520999999981</v>
      </c>
      <c r="I52" s="145">
        <v>70679.392299999992</v>
      </c>
      <c r="J52" s="145">
        <v>198375.47260000001</v>
      </c>
      <c r="K52" s="145">
        <v>147947.67790000001</v>
      </c>
      <c r="L52" s="145">
        <v>7517.706100000004</v>
      </c>
      <c r="M52" s="145">
        <v>9282.7008000000078</v>
      </c>
      <c r="N52" s="145">
        <v>33627.387799999975</v>
      </c>
      <c r="O52" s="146">
        <f t="shared" si="3"/>
        <v>58.314101615759931</v>
      </c>
      <c r="P52" s="146">
        <f t="shared" si="2"/>
        <v>40.110827127286427</v>
      </c>
      <c r="Q52" s="146">
        <f t="shared" si="2"/>
        <v>0</v>
      </c>
      <c r="R52" s="146">
        <f t="shared" si="2"/>
        <v>3.1747400247357971E-4</v>
      </c>
      <c r="S52" s="146">
        <f t="shared" si="2"/>
        <v>2.4410611142964553</v>
      </c>
      <c r="T52" s="146">
        <f t="shared" si="2"/>
        <v>0.90958615309929702</v>
      </c>
      <c r="U52" s="146">
        <f t="shared" si="2"/>
        <v>14.852309747075266</v>
      </c>
      <c r="V52" s="146">
        <f t="shared" si="2"/>
        <v>41.685898384240105</v>
      </c>
      <c r="W52" s="146">
        <f t="shared" si="2"/>
        <v>31.089185504093841</v>
      </c>
      <c r="X52" s="146">
        <f t="shared" si="2"/>
        <v>1.5797433445770761</v>
      </c>
      <c r="Y52" s="146">
        <f t="shared" si="2"/>
        <v>1.9506328943213549</v>
      </c>
      <c r="Z52" s="146">
        <f t="shared" si="2"/>
        <v>7.0663366412478261</v>
      </c>
    </row>
    <row r="53" spans="1:26" x14ac:dyDescent="0.2">
      <c r="A53" s="126" t="s">
        <v>49</v>
      </c>
    </row>
  </sheetData>
  <mergeCells count="12">
    <mergeCell ref="A2:A4"/>
    <mergeCell ref="O3:O4"/>
    <mergeCell ref="P3:U3"/>
    <mergeCell ref="V3:V4"/>
    <mergeCell ref="W3:Z3"/>
    <mergeCell ref="B2:N2"/>
    <mergeCell ref="O2:Z2"/>
    <mergeCell ref="B3:B4"/>
    <mergeCell ref="C3:C4"/>
    <mergeCell ref="D3:I3"/>
    <mergeCell ref="J3:J4"/>
    <mergeCell ref="K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31_byt_vystavba</vt:lpstr>
      <vt:lpstr>32_SEZ_KHK</vt:lpstr>
      <vt:lpstr>33_SEZ_LK</vt:lpstr>
      <vt:lpstr>34_zdroje_znec</vt:lpstr>
      <vt:lpstr>35_kanal_PRVK</vt:lpstr>
      <vt:lpstr>36_pozemky_1995</vt:lpstr>
      <vt:lpstr>37_pozemky_2001</vt:lpstr>
      <vt:lpstr>38_pozemky_2012</vt:lpstr>
      <vt:lpstr>39_pozemky_2013</vt:lpstr>
      <vt:lpstr>40_pozemky_1995_2013</vt:lpstr>
      <vt:lpstr>41_spolky</vt:lpstr>
      <vt:lpstr>42_kult_zar</vt:lpstr>
      <vt:lpstr>43_sport_org</vt:lpstr>
      <vt:lpstr>44_soc_zdr</vt:lpstr>
      <vt:lpstr>45_registr_soc_sluzeb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2015-01-05T11:43:16Z</dcterms:created>
  <dcterms:modified xsi:type="dcterms:W3CDTF">2016-02-25T14:52:57Z</dcterms:modified>
</cp:coreProperties>
</file>