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61520\Národní investiční strategie\Finální předložení na vládu do 30_09_2017\"/>
    </mc:Choice>
  </mc:AlternateContent>
  <bookViews>
    <workbookView xWindow="0" yWindow="0" windowWidth="28800" windowHeight="11175"/>
  </bookViews>
  <sheets>
    <sheet name="Shrnutí_rozšířené_do přílohy" sheetId="1" r:id="rId1"/>
  </sheets>
  <definedNames>
    <definedName name="_xlnm.Print_Area" localSheetId="0">'Shrnutí_rozšířené_do přílohy'!$A$1:$G$177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1" i="1" l="1"/>
  <c r="G121" i="1"/>
  <c r="E121" i="1"/>
  <c r="F17" i="1" l="1"/>
  <c r="E17" i="1"/>
  <c r="G17" i="1"/>
  <c r="G138" i="1" l="1"/>
  <c r="G139" i="1"/>
  <c r="G140" i="1"/>
  <c r="G141" i="1"/>
  <c r="G142" i="1"/>
  <c r="G143" i="1"/>
  <c r="G144" i="1"/>
  <c r="G145" i="1"/>
  <c r="G146" i="1"/>
  <c r="G147" i="1"/>
  <c r="G148" i="1"/>
  <c r="G149" i="1"/>
  <c r="G150" i="1"/>
  <c r="G151" i="1"/>
  <c r="G152" i="1"/>
  <c r="G153" i="1"/>
  <c r="G137" i="1"/>
  <c r="G154" i="1" l="1"/>
  <c r="G176" i="1"/>
  <c r="F176" i="1"/>
  <c r="E176" i="1"/>
  <c r="G169" i="1"/>
  <c r="F169" i="1"/>
  <c r="E169" i="1"/>
  <c r="G164" i="1"/>
  <c r="F164" i="1"/>
  <c r="E164" i="1"/>
  <c r="E154" i="1"/>
  <c r="G133" i="1"/>
  <c r="F133" i="1"/>
  <c r="E133" i="1"/>
  <c r="F97" i="1"/>
  <c r="E97" i="1"/>
  <c r="G91" i="1"/>
  <c r="F91" i="1"/>
  <c r="E91" i="1"/>
  <c r="G55" i="1"/>
  <c r="F55" i="1"/>
  <c r="E55" i="1"/>
  <c r="G34" i="1"/>
  <c r="F34" i="1"/>
  <c r="E34" i="1"/>
  <c r="G27" i="1"/>
  <c r="F27" i="1"/>
  <c r="E27" i="1"/>
  <c r="E178" i="1" l="1"/>
  <c r="F178" i="1"/>
  <c r="G178" i="1" l="1"/>
</calcChain>
</file>

<file path=xl/sharedStrings.xml><?xml version="1.0" encoding="utf-8"?>
<sst xmlns="http://schemas.openxmlformats.org/spreadsheetml/2006/main" count="578" uniqueCount="329">
  <si>
    <t>Resort</t>
  </si>
  <si>
    <t>Oblast zaměření</t>
  </si>
  <si>
    <t>Příjemci prostředků</t>
  </si>
  <si>
    <t>Specifika</t>
  </si>
  <si>
    <t>Celková předpokládaná investice v mld. Kč, 2018 - 2030</t>
  </si>
  <si>
    <t>Dostupné zdroje</t>
  </si>
  <si>
    <t>Potřebné zdroje</t>
  </si>
  <si>
    <t>MPO</t>
  </si>
  <si>
    <t>Energetická činnost</t>
  </si>
  <si>
    <t>SÚRAO (Správa úložišť radioaktivních odpadů)</t>
  </si>
  <si>
    <t>Horninové vzorky, ukládání RAO, hydraulika, robotizace, automatizace</t>
  </si>
  <si>
    <t>Hornictví</t>
  </si>
  <si>
    <t>Diamo (státní podnik pro zahlazování hornické činnosti po těžbě uranu)</t>
  </si>
  <si>
    <t>Sanace po chemické těžbě uranu ve Stráži pod Ralskem; Sanace odkališť, odvalů a ostatních ploch; Nakládání s důlními vodami</t>
  </si>
  <si>
    <t>EU &amp; Zahr. Obchod</t>
  </si>
  <si>
    <t>MPO a další resorty</t>
  </si>
  <si>
    <t xml:space="preserve">Jednotná digitální brána, rozvoj konkurenceschopnosti a marketing, proexportní vzdělávání </t>
  </si>
  <si>
    <t>Celkem MPO</t>
  </si>
  <si>
    <t>MV</t>
  </si>
  <si>
    <t>Zefektivnění činnosti služby Policie ČR</t>
  </si>
  <si>
    <t>PP ČR</t>
  </si>
  <si>
    <t>Ochrana osobních údajů</t>
  </si>
  <si>
    <t>Naplnění zákona č. 181/2014 Sb. Jedná se o nákup a pořízení HW a SW</t>
  </si>
  <si>
    <t>IZS komunikační systém</t>
  </si>
  <si>
    <t>Resort MV</t>
  </si>
  <si>
    <t>Náhrada stávajícího zastaralého systému</t>
  </si>
  <si>
    <t>Výstavba nového depotního objektu Národního archivu</t>
  </si>
  <si>
    <t>Výstavba sportovního centra "Markéta"</t>
  </si>
  <si>
    <t>Zlepšení kvality přípravy sportovní reprezentace</t>
  </si>
  <si>
    <t>Národní certifikační autorita a národní autorizační autorita</t>
  </si>
  <si>
    <t>Správa základních registrů</t>
  </si>
  <si>
    <t>Naplnění usnesení vlády č. 167/2017</t>
  </si>
  <si>
    <t>Celkem MV</t>
  </si>
  <si>
    <t>MMR</t>
  </si>
  <si>
    <t xml:space="preserve">Politiky soudržnosti v ČR po roce 2020 </t>
  </si>
  <si>
    <t>MF, řídící orgány, příjemci</t>
  </si>
  <si>
    <t>Strategie je tvořena čistě pro potřeby budoucího programového období a zohlední rozpočet, který bude ČR přidělen</t>
  </si>
  <si>
    <t>N.A.</t>
  </si>
  <si>
    <t>Systém koordinace unijních programů v ČR</t>
  </si>
  <si>
    <t>MMR, další ministerstva a partneři (např. národní kontaktní místa)</t>
  </si>
  <si>
    <t>Pro období po roce 2020 je připravován lepší, ucelenější a akceshcopnější systém koordinace Unijních programům v ČR</t>
  </si>
  <si>
    <t>Příprava digitalizace územních, stavebních a dalších vybraných řízení a postupů podle stavebního zákona</t>
  </si>
  <si>
    <t>Příprava a vývoj informačního systému a jeho následná implementace</t>
  </si>
  <si>
    <t>Souhrnný akční plán Strategie restrukturalizace Ústeckého, Moravskoslezského a Karlovarského kraje</t>
  </si>
  <si>
    <t>jednotlivé resorty</t>
  </si>
  <si>
    <t xml:space="preserve">Opatření v gesci příslušných resortů zaměřená především na hospodářskou restrukturalizaci zmíněných krajů v oblasti podnikání a inovací, přímých zahraničních investic, výzkumu a vývoje, lidských zdrojů, sociální stabilizace, životního prostředí, infrastruktury a veřejné správy. </t>
  </si>
  <si>
    <t>Celkem MMR</t>
  </si>
  <si>
    <t>MSp</t>
  </si>
  <si>
    <t>Rekonstrukce kasáren J. Žižky pro Okresní soud České Budějovice</t>
  </si>
  <si>
    <t>Okresní soud České Budějovice</t>
  </si>
  <si>
    <t>rekonstrukce 2 budov kasáren a výstavba spojovacího křídla r. 2018-2020</t>
  </si>
  <si>
    <t>Krajský soud Praha - rekonstrukce budov areálu KS</t>
  </si>
  <si>
    <t>Krajský soud v Praze</t>
  </si>
  <si>
    <t xml:space="preserve">postupná rekonstrukce 5 budov areálu KS r.2019-2023 </t>
  </si>
  <si>
    <t>Krajský soud Ostrava - rekonstrukce budov KS</t>
  </si>
  <si>
    <t>Krajský soud v Ostravě</t>
  </si>
  <si>
    <t>postupná rekonstrukce 4  budov KS za provozu soudu v r. 2019-2026</t>
  </si>
  <si>
    <t>OS Karlovy Vary-budova pro OS</t>
  </si>
  <si>
    <t>Okresní soud Karlovy Vary</t>
  </si>
  <si>
    <t>výstavba nové budovy pro Okresní soud v r. 2020-2023</t>
  </si>
  <si>
    <t>KSZ Ostrava</t>
  </si>
  <si>
    <t>Krajské státní zastupitelství v Ostravě</t>
  </si>
  <si>
    <t>výstavba budovy pro Okresní státní zastupitelsví v Ostravě v r. 2019-2022</t>
  </si>
  <si>
    <t>Vybudování  krajských soudů a krajských státních zastupitelství v nových krajích -v Jihlavě, Zlíně, Olomouci, Pardubicích a Karlových Varech</t>
  </si>
  <si>
    <t>krajské soudy Brno, Plzeň, Ostrava, Hradec Králové</t>
  </si>
  <si>
    <t>nákup a rekonstrukce budovy příp.výstavba budov pro sídlo krajského soudu a krajského státního zastupitelství</t>
  </si>
  <si>
    <t>rekonstrukce a dostavba kasáren J. Žižky , Křižíkova 20, Praha-Karlín</t>
  </si>
  <si>
    <t>Ministerstvo spravedlnosti</t>
  </si>
  <si>
    <t>výstavba budovy pro justiční složky  2020-2024 - 561 mil. Kč a rekonstrukce stáv. objektu pro MSp  v r. 2021-2026 - 1258 mil. Kč</t>
  </si>
  <si>
    <t>OS Olomouc - rekonstrukce budovy OS</t>
  </si>
  <si>
    <t>Okresní soud Olomouc</t>
  </si>
  <si>
    <t>rekonstrukce budovy okresního soudu v r. 2019-2025</t>
  </si>
  <si>
    <t>Výstavba budovy pro NSZ</t>
  </si>
  <si>
    <t>NSZ</t>
  </si>
  <si>
    <t>výstavba budovy pro sídlo NSZ na pozemku Černá pole v r. 2020-2025 - 426 mil. Kč</t>
  </si>
  <si>
    <t>výstavba budovy nebo nákup a rekonstrukce pro Nejvyšší soud</t>
  </si>
  <si>
    <t>Nejvyšší soud</t>
  </si>
  <si>
    <t>výstavba budovy pro sídlo NS a ubytovacího objektu na pozemku Černá pole v r. 2020-2025 - 743 mil. Kč</t>
  </si>
  <si>
    <t>Výstavba nových ubytovacích kapacit</t>
  </si>
  <si>
    <t>VS ČR</t>
  </si>
  <si>
    <t>Výstavba a rekonstrukce objektů za účelem zřízení nové ubytovací kapacity odsouzených osob (realizace 12/2018 - 4/2019 I. etapa = 0,52 mld. Kč); (realizace 12/2019 - 2/2021)</t>
  </si>
  <si>
    <t>Nová věznice</t>
  </si>
  <si>
    <t>Výstavba areálu věznice s kapacitou 800 lůžek</t>
  </si>
  <si>
    <t>Realizace úsporných opatření</t>
  </si>
  <si>
    <t>Realizace úsporných opatření na objektech VS ČR v souvislosti se závazkem ČR vyplývajícím z čl. 5 Směrnice (EED - Energy Efficiency Directive)</t>
  </si>
  <si>
    <t>Obnova a rozvoj bezpečnostních prvků v rámci areálu věznic</t>
  </si>
  <si>
    <t xml:space="preserve">VS ČR </t>
  </si>
  <si>
    <t>Nákup, instalace a implementace bezpečnostních prvků, systémů apod. v areálu věznic</t>
  </si>
  <si>
    <t>Obnova a rozvoj zdravotnické techniky</t>
  </si>
  <si>
    <t>Nákup, instalace nové zdravotnické techniky - vybavení nemocnic VS ČR a ordinací ve věznicích</t>
  </si>
  <si>
    <t>Výstavba kynologie</t>
  </si>
  <si>
    <t>Výstavba centrálního kynologického centra VS ČR, jehož hlavním účelem je výcvik služebních psů (cca 300) a výuka, školení psovodů.   (r. 2018 - 10 mil.Kč, 2019-2020 - 85 mil.Kč, 2021-2022 - 150 mil. Kč, 2023-2024 - 100 mil. Kč, 2025-2026 - 80 mil. Kč)</t>
  </si>
  <si>
    <t>Výstavba prostor pro zaměstnávání v areálech věznic</t>
  </si>
  <si>
    <t xml:space="preserve">Výstavba výrobních apod. hal pro zaměstnávání odsouzených osob, a to pro zajištění zaměstnávání odsouzených osob v maximálně možné míře. </t>
  </si>
  <si>
    <t>Obnova a rozvoj vozového parku</t>
  </si>
  <si>
    <t>Řízená obnova a rozvoj vozového parku v závislosti na potřebách. Akceptace projezdů a efektivity vozidel</t>
  </si>
  <si>
    <t>Celkem MSp</t>
  </si>
  <si>
    <t>MK</t>
  </si>
  <si>
    <t>Obnova kulturního dědictví, jeho trvalého udržení a rozvoje</t>
  </si>
  <si>
    <t>Národní galerie</t>
  </si>
  <si>
    <t>Rekonstrukce Veletržního paláce</t>
  </si>
  <si>
    <t>Muzeum umění</t>
  </si>
  <si>
    <t>Olomouc novostavba SEFO</t>
  </si>
  <si>
    <t>Moravská zemská knihovna</t>
  </si>
  <si>
    <t>Rekonstrukce a dostavba depozitáře MZK</t>
  </si>
  <si>
    <t>Moravské zemské muzeum</t>
  </si>
  <si>
    <t>Rebešovice - centrální depozitář</t>
  </si>
  <si>
    <t>Národní divadlo</t>
  </si>
  <si>
    <t>Výstavba nového servisního zázemí pro výrobu dekorací, kostýmů a rekvizit</t>
  </si>
  <si>
    <t>Rekonstrukce Nové scény ND</t>
  </si>
  <si>
    <t>Rekonstrukce podzemního parkoviště</t>
  </si>
  <si>
    <t>Rekonstrukce spodního jeviště ND</t>
  </si>
  <si>
    <t>Národní muzeum</t>
  </si>
  <si>
    <t>Revitalizace Náprstkova muzea</t>
  </si>
  <si>
    <t>Výstavba depozitáře NM Terezín</t>
  </si>
  <si>
    <t>Výstavba depozitáře Náprs. muzea Horní počernice</t>
  </si>
  <si>
    <t>Národní technické muzeum</t>
  </si>
  <si>
    <t>Rekonstrukce budov pro Muzeum železnice, Masarykovo nádraží Praha</t>
  </si>
  <si>
    <t>Výstavba nové budovy NTM v areál Letná</t>
  </si>
  <si>
    <t>Slezské zemské muzeum</t>
  </si>
  <si>
    <t>Rekonstrukce Blücherova paláce</t>
  </si>
  <si>
    <t>Technické muzeum v Brně</t>
  </si>
  <si>
    <t>Výstavba centrálního depozitáře a příjmové a montážní</t>
  </si>
  <si>
    <t>Valašské muzeum v přírodě</t>
  </si>
  <si>
    <t>Novostavbu depozitáře ve Frenštátu pod Radhoštěm</t>
  </si>
  <si>
    <t>Národní památkový ústav</t>
  </si>
  <si>
    <t>Rekosntrukce areálu Invalidovny</t>
  </si>
  <si>
    <t>SH Karlštejn</t>
  </si>
  <si>
    <t>SZ Jezeří</t>
  </si>
  <si>
    <t>SZ Valeč</t>
  </si>
  <si>
    <t>Klášter Doksany</t>
  </si>
  <si>
    <t>Klášter Kladruby</t>
  </si>
  <si>
    <t>Klášter Plasy</t>
  </si>
  <si>
    <t>SZ Vimperk</t>
  </si>
  <si>
    <t>SHZ Horšovský Týn</t>
  </si>
  <si>
    <t>Babiččino údolí Ratibořice</t>
  </si>
  <si>
    <t>SZ Zákupy</t>
  </si>
  <si>
    <t>SZ Náchod</t>
  </si>
  <si>
    <t>SZ Uherčice</t>
  </si>
  <si>
    <t>Důl Michal</t>
  </si>
  <si>
    <t>SZ Velké losiny</t>
  </si>
  <si>
    <t>SZ Valtice</t>
  </si>
  <si>
    <t>Památková obnovu objektu vybraných areálů</t>
  </si>
  <si>
    <t>Celkem MK</t>
  </si>
  <si>
    <t>MZDr</t>
  </si>
  <si>
    <t>fakultní a státní nemocnice</t>
  </si>
  <si>
    <t>příspěvkové organizace zřízené MZdr</t>
  </si>
  <si>
    <t>FN Brno – výstavba gynekologicko-porodnické kliniky;
FN Olomouc – rekonstrukce a dostavba hlavní budovy;
FN Plzeň – výstavba pavilonu chirurgických oborů;
Thomayerova nemocnice Praha – výstavba centrálního urgentního příjmu;
IKEM Praha – výstavba budov G1 a G2;
VFN Praha – výstavba nového sdruženého objektu;
FN Hradec Králové – modernizace chirurgických oborů.</t>
  </si>
  <si>
    <t>Zabezpečení schopnost nadále poskytovat zdravotní péči v odpovídajícím rozsahu a kvalitě v přímo řízených příspěvkových organizací MZdr. Jedná se o velké nemocnice a specializovaná lůžková zdravotnická zařízení, které v souhrnu poskytují cca 50% veškeré lůžkové zdravotní péče v ČR.</t>
  </si>
  <si>
    <t>psychiatrické nemocnice a léčebny</t>
  </si>
  <si>
    <t>Humanizace prostředí a podmínek poskytování psychiatrická péče a léčby. Plnění cíle destigmatizace duševně nemocných.</t>
  </si>
  <si>
    <t>Celkem MZDr</t>
  </si>
  <si>
    <t>MŽP</t>
  </si>
  <si>
    <t>Státní politika ochrany životního prostředí</t>
  </si>
  <si>
    <t>Zastřešující dokument politik životního prostředí (většina opatření je předpokládaná do 2020 nebo průběžně).</t>
  </si>
  <si>
    <t>Plány pro zvládání povodňových rizik</t>
  </si>
  <si>
    <t>obce, ČHMÚ</t>
  </si>
  <si>
    <t>podpora realizace opatření z 1 . aktualizace plánů pro zvládání povodňových rizik, které vstoupí v platnost v roce 2021</t>
  </si>
  <si>
    <t>Programy zlepšování kvality ovzduší</t>
  </si>
  <si>
    <t>obce, kraje</t>
  </si>
  <si>
    <t xml:space="preserve">Podpora realizace opatření stanovených v programech zlepšování kvality ovzduší. Programy zlepšování stanovují opatření zejména na úrovni samosprávy a velkou měrou jsou zaměřeny na realizaci chybějící dopravní infrastruktury a optimalizaci dopravy (např. obchvaty, optimalizace MHD, výstavba přestupních uzlů, odstavná parkoviště apod. Rozpočet krajů ani obcí není na realizaci výše zmíněných projektů připraven a finanční prostředky alokované do dotačních programů jsou nedostatečné. </t>
  </si>
  <si>
    <t>v řádu 100 mld. Kč</t>
  </si>
  <si>
    <t>Doplňková podpora realizace opatření stanovených v programech zlepšování kvality ovzduší. Programy zlepšování stanovují vyjma opatření zaměřených na infrastrukturu (viz výše) i další podpůrná opatření  (např. informační kampaně, zavedení nízkoemisních zón, nadlimitní čištění komunikací, zavedení opatření ke zlepšení ovzduší do územního plánu, strategická podpora snižování spotřeby energie...). Tato opatření podporují efektivitu tvrdých opatření a dohromady s nimi tvoří ucelenou sadu s plánovaným efektem dosažení imisních limitů. Realizace těchto opatření "měkkého typu" představuje zvýšené provozní náklady, či náklady na externí služby (např zadání zpracovnání studie proveditelnosti).  Rozpočet obcí a krajů s těmito výdaji nepočítá a dostupné finanční zdroje nejsou dostatečné.</t>
  </si>
  <si>
    <t>v řádu mld. Kč</t>
  </si>
  <si>
    <t>Národní program snižování emisní ČR/programy  zlepšování kvality ovzduší/ Střednědobá strategie (do roku 2020) zlepšování kvality ovzduší</t>
  </si>
  <si>
    <t>domácnosti</t>
  </si>
  <si>
    <t>Legislativní požadavek zákona č. 201/2012 Sb., o ochraně ovzduší nařizuje provozovat po roce 2022 pouze kotle splňující minimálně 3 třídu podle ČSN EN 303 - 5. V ČR je cca 600 tis. kotlů, přičemž 80 % z nich nebude splňovat legislativní požadavek po roce 2020. V současnosti probíhá v rámci OPŽP (PO2, SC.1) podpora výměny zdrojů vytápění v domácnostech. Za pomoci OPŽP se vymění až 100 tis. kotlů. Zdravotní dopady znečištěného ovzduší z nevyhovujícího kotle činí 170 tis. Kč ročně, což při 480 tis. ks nevyhovujících kotlů činí 82 mld. Kč.</t>
  </si>
  <si>
    <t>Strategie přizpůsobení se změně klimatu v podmínkách ČR 2015- 2020, vč. Národního akčního plánu adaptace na změnu klimatu (NAP) 2017 - 2020</t>
  </si>
  <si>
    <t>všechny resorty a jejich podřízené organizace, TAČR</t>
  </si>
  <si>
    <t xml:space="preserve">Strategie obsahuje souhrn adaptačních opatření navrhovaných v rámci různých strategických sektorových dokumentů, případně navrhuje opatření nová. Hlavním cílem je prostřednictvím navrhovaných opatření a úkolů zvýšit připravenost ČR na změnu klimatu. </t>
  </si>
  <si>
    <t xml:space="preserve">Státní program environmentálního vzdělávání, výchovy a osvěty a environmentálního poradenství 2016-2025 </t>
  </si>
  <si>
    <t xml:space="preserve">ministerstva, ČHMÚ, VŠ, Cenia, NNO, </t>
  </si>
  <si>
    <t>Cílem EVVO a EP v České republice je rozvoj kompetencí potřebných pro environmentálně odpovědné jednání, tj. jednání, které je v dané situaci a daných možnostech co nejpříznivější pro současný i budoucí stav životního prostředí. Plnění opatření SP EVVO a EP bude probíhat prostřednictvím státního rozpočtu, výzev z národních fondů (zejména Státního fondu Životní prostředí), z fondů Evropské unie a dalších disponibilních fondů. Z hlediska státního rozpočtu budou SP EVVO a EP a jeho akční plány plněny v rámci rozpočtových kapitol jednotlivých resortů (zejména pak MŽP a MŠMT). U relevantních úkolů je předpokládaný finanční zdroj přímo uveden.</t>
  </si>
  <si>
    <t>Strategie ochrany biologické rozmanitosti ČR 2016-2025</t>
  </si>
  <si>
    <t>ministerstva, kraje, obce, NNO, soukromý sektor</t>
  </si>
  <si>
    <t xml:space="preserve">Hlavní úlohou Strategie je vytvoření základního koncepčního rámce vycházejícího ze stávající legislativy a existujících nástrojů, který přispěje ke zlepšení celkového stavu a udržitelnému využívání biodiverzity na území ČR. Do roku 2020 lze využít čerpání prostředků z ESIF, kde je ochrana biodiverzity provázána napříč většinou vypsaných programů. Společně s využitím prostředků z ESIF bude nezbytné prioritizovat ochranu biologické rozmanitosti na úrovni jednotlivých resortů, a to včetně oblasti finančních prostředků dle aktuálních možností státního rozpočtu ČR. </t>
  </si>
  <si>
    <t>Státní program ochrany přírody a krajiny ČR 2009 - 2021</t>
  </si>
  <si>
    <t>obce, kraje, NNO</t>
  </si>
  <si>
    <t>Státní program se zabývá problematikou ochrany krajiny obecně a dále, podrobněji, podle jednotlivých typů krajinných ekosystémů, chráněnými územími a druhovou ochranou. Financování je zajištěno do roku 2020.</t>
  </si>
  <si>
    <t>v řádu 10 mld. Kč</t>
  </si>
  <si>
    <t>Plán odpadového hospodářství, vč. Plánu pro předcházení vzniku odpadů</t>
  </si>
  <si>
    <t>obce, kraje, soukromý sektor</t>
  </si>
  <si>
    <t>Plán odpadového hospodářství České republiky je nástroj pro řízení odpadového hospodářství ČR a pro realizaci dlouhodobé strategie odpadového hospodářství v ČR.</t>
  </si>
  <si>
    <t>Plány pro zvládání povodňových rizik 2015 - 2021</t>
  </si>
  <si>
    <t>Plány pro oblasti povodí Labe, Odra a Dunaj obsahují mimo jiné seznam nově navrhovaných konkrétních opatření s realizací mezi roky 2015 - 2021.</t>
  </si>
  <si>
    <t>cca desítky mld. Kč</t>
  </si>
  <si>
    <t>Politika ochrany klimatu 2017 - 2030</t>
  </si>
  <si>
    <t>všechny resorty, obce kraje, obyvatelstvo</t>
  </si>
  <si>
    <t>Politika ochrany klimatu v ČR představuje koncepci vlády ČR, která určuje základní (do roku 2020 a do roku 2030) a indikativní dlouhodobé (do roku 2040 a do roku 2050) cíle ČR v oblasti snižování emisí skleníkových plynů a představuje tak dlouhodobou strategii nízkouhlíkového rozvoje ČR.</t>
  </si>
  <si>
    <t>Koncepce environmentální bezpečnosti 2016-2020 s výhledem do roku 2030</t>
  </si>
  <si>
    <t>ministerstva, obce, kraje</t>
  </si>
  <si>
    <t>Koncepce environmentální bezpečnosti 2016 – 2020 je základem pro formulaci priorit MŽP v oblasti krizového řízení, je základem pro formulaci preventivních, mitigačních a adaptačních opatření, která vedou k postupnému snižování rizik mimořádných událostí a krizových situací (katastrof). Financování není pojmenováno, řada opatření je realizována pod jinými strategiemi.</t>
  </si>
  <si>
    <t>Koncepce ochrany před následky sucha na území ČR</t>
  </si>
  <si>
    <t>MŽP, MZe, MMR, obce, kraje, obyvatelstvo</t>
  </si>
  <si>
    <t xml:space="preserve">Konkrétní investice prozatím nejsou definovány, materiál s názvem "Návrh Koncepce ochrany před následky sucha pro území České republiky" byl do 15. 6. 2017 v MPŘ, nyní se čeká na projednání materiálu vládou ČR. V Návrhu koncepce je uvedeno, že "hlavním finančním zdrojem budou prostředky státního rozpočtu a fondů EU za spolufinancování z některých dalších, zejména veřejných, finančních zdrojů. Primárně by měly být čerpány evropské fondy. Pro opatření, která není možné financovat z evropských fondů, by měly vzniknout doplňkové národní programy. Jednotlivé resorty by měly plánovat dostatečné množství finančních prostředků na realizaci vhodných opatření ve svých rozpočtových kapitolách." </t>
  </si>
  <si>
    <t>Koncepce podpory místní Agendy 21 v ČR do roku 2012 - 2020</t>
  </si>
  <si>
    <t>Podpora procesu/metody implementace udržitelného rozvoje na místní úrovni - místní Agendy 21- z národní úrovně. Dříve bylo možné finacovat pomocí Revolvingového fondu MŽP, nyní zdroje financování chybí.</t>
  </si>
  <si>
    <t>výkupy pozemků určených pro realizaci investičních opatření v ochraně přírody a krajiny, které dosud nejsou tímto způsobem pokryty tedy především pro realizaci územních systémů ekologické stability a pro revitalizace a renaturace vodních toků</t>
  </si>
  <si>
    <t>konkrétní investice prozatím nejsou definovány</t>
  </si>
  <si>
    <t>podpora alternativních pohonů</t>
  </si>
  <si>
    <t>podpora systému sdílení dopravních prostředků (carsharing, bikesharing)</t>
  </si>
  <si>
    <t>zařazení nově řešeného tématu, a to světelného znečištění</t>
  </si>
  <si>
    <t>Výstavba nové provozní budovy ČGS na Barrandově</t>
  </si>
  <si>
    <t>ČGS</t>
  </si>
  <si>
    <t>ČGS by měla opustit své stávající sídlo v Praze na Klárově, pro výkon organizace bude nutné zajistit jiné provozní prostory. Je připraven projekt na rozšíření prostor v areálu na Barrandově. Předpokládané náklady na realizaci není MŽP ani ČGS schopno pokrýt ze stavajícího rozpočtu, pokud tato částka nebude rozdělena do několika let.</t>
  </si>
  <si>
    <t>Rekonstrukce vodárenské sítě</t>
  </si>
  <si>
    <t>obnova přivaděčů vodárenských soustav a dalších skupinových vodovodů v ČR</t>
  </si>
  <si>
    <t>Celkem MŽP</t>
  </si>
  <si>
    <t>MPSV</t>
  </si>
  <si>
    <t>zajištění kapacit a prostředků pro poskytování sociálních služeb</t>
  </si>
  <si>
    <t>Poskytovatelé soc. služeb, dle zákona o soc. službách ( 108/2006 Sb.), mimo PO MPSV</t>
  </si>
  <si>
    <t>Ze statistických prognóz vyplývá nárůst podílu obyvatel v seniorském věku 65+, v roce 2020 bude v této věkové skupině 2,2 mil. obyvatel ČR, v roce 2030 již 2,8 mil. obyvatel. (V roce 2050 je předpoklad 4 mil. obyvatel). Cíle touto situací vyvolaných opatření: a) zvýšení kapacit pobytových zařízení soc. služeb, b) zkvalitnění stávajících pobytových zařízení soc. služeb, c) rozšíření zázemí poskytovatelů terénních a ambulantních sociálních služeb, d) podpora mobility, e) rozvoj prostředků asistivních a asistenčních technologií pro maximální prodloužení pobytu klientů v domácím prostředí</t>
  </si>
  <si>
    <t>68 mld</t>
  </si>
  <si>
    <t xml:space="preserve">3,5 mld. Kč </t>
  </si>
  <si>
    <t xml:space="preserve">cca 64,5 mld. Kč (lze předpokládat, že část prostředků poskytnou budoucí zákony o SR ČR doplněné o nestátní finanční prostředky žadatelů o dotaci /dle aktuálnÍch pravidel minimálně 25% celkových nákladů proj./) </t>
  </si>
  <si>
    <t>zajištění MTZ subjektů systému řízení kapitoly 313</t>
  </si>
  <si>
    <t>Ministerstvo práce a sociálních věcí, Úřad práce ČR, Česká správa sociálního zabezpečení, Úřad pro mezinárodněprávní ochranu dětí, Státní úřad inspekce práce, příspěvkové organizace MPSV</t>
  </si>
  <si>
    <t>Programy rozvoje a obnovy materiálně-technické základny OSS a PO v kapitole 313-MPSV</t>
  </si>
  <si>
    <t>25 mld</t>
  </si>
  <si>
    <t>7 mld. Kč</t>
  </si>
  <si>
    <t>cca 18 mld. Kč (lze předpokládat, že část prostředků poskytnou budoucí zákony o SR ČR)</t>
  </si>
  <si>
    <t>Celkem MPSV</t>
  </si>
  <si>
    <t>AV</t>
  </si>
  <si>
    <t>Laserové technologie</t>
  </si>
  <si>
    <t>v.v.i. AV ČR</t>
  </si>
  <si>
    <t>2020-2030</t>
  </si>
  <si>
    <t>Plazmová fyzika</t>
  </si>
  <si>
    <t>Fyzika pevných látek</t>
  </si>
  <si>
    <t>2020-2025</t>
  </si>
  <si>
    <t>Biomedicína</t>
  </si>
  <si>
    <t>2019-2030</t>
  </si>
  <si>
    <t>Celkem AV</t>
  </si>
  <si>
    <t>MD</t>
  </si>
  <si>
    <t>výstavba dopravní infrastruktury</t>
  </si>
  <si>
    <t>ŘSD ČR</t>
  </si>
  <si>
    <t>D0 518 - 520 Pražský okruh</t>
  </si>
  <si>
    <t>D3 O301 - 0305/I Praha - Nová Hospoda</t>
  </si>
  <si>
    <t>D3 0311 - 0312 Třebonín - statní hranice</t>
  </si>
  <si>
    <t>D6 Krupá - Lubenec a Bošov - Karlovy Vary</t>
  </si>
  <si>
    <t>D35 Ostrov – Mohelnice</t>
  </si>
  <si>
    <t>D11 1108 - 1109 Jaroměř - státní hranice</t>
  </si>
  <si>
    <t xml:space="preserve">D52 Pohořelice - statní hranice </t>
  </si>
  <si>
    <t>D55 Staré Město - Břeclav</t>
  </si>
  <si>
    <t>D49 a I/49 Fryšták - státní hranice</t>
  </si>
  <si>
    <t>koncesionář</t>
  </si>
  <si>
    <t>D4 II/118 - Mirotice</t>
  </si>
  <si>
    <t>Modernizace dopravní infrastruktury</t>
  </si>
  <si>
    <t>SŽDC</t>
  </si>
  <si>
    <t>Modernizace trati Brno - Přerov na 200 km/h</t>
  </si>
  <si>
    <t>Modernizace a elektrizace trati Plzeň - Domažlice - st. hr.</t>
  </si>
  <si>
    <t>VRT Praha - Dresden</t>
  </si>
  <si>
    <t>Železniční spojení Praha - Kladno s připojením na Letiště Václava Havla Praha</t>
  </si>
  <si>
    <t>Modernizace trati Velký Osek - Hradec Králové - Choceň</t>
  </si>
  <si>
    <t>Železniční uzel Brno</t>
  </si>
  <si>
    <t>Modernizace uzlu Ostrava</t>
  </si>
  <si>
    <t>Optimalizace trati Hranice na Moravě - Horní Lideč</t>
  </si>
  <si>
    <t>Celkem MD</t>
  </si>
  <si>
    <t>MŠMT</t>
  </si>
  <si>
    <t>Rozvoj materiálně technické základny veřejných vysokých škol</t>
  </si>
  <si>
    <t>Veřejné vysoké školy</t>
  </si>
  <si>
    <t>V současné době roční disponibilní objem 1,445 mld Kč, skutečná potřeba se však pohybuje cca 3 mld. Kč ročně</t>
  </si>
  <si>
    <t>Rozvoj výukových kapacit mateřských a základních škol zřizovaných územně samosprávnými celky</t>
  </si>
  <si>
    <t>Obce a dobrovolné svazky obcí</t>
  </si>
  <si>
    <t>V současné době roční disponibilní objem 0,300 mld Kč, skutečná potřeba se však pohybuje cca 6-8 mld. Kč podle průzkumu absorpční kapacity v roce 2014, která se však týkala pouze navyšovaní kapacit, nebyla zjištěna potřeba prostředků</t>
  </si>
  <si>
    <t>Rozvoj materiálně technické základny mimoškolních aktivit dětí a mládeže</t>
  </si>
  <si>
    <t>NNO, které mají ve svých stanovách zakotvenu práci s dětmi a mládeží, existují déle než 3 roky a v tomto období prokazatelně pracovaly s dětmi a mládeží a zároveň mají právní formu spolku, ústavu nebo obecně prospěšné společnosti</t>
  </si>
  <si>
    <t xml:space="preserve">Udržení a vytváření podmínek pro smysluplné trávení volného času dětí a mládeže a minimalizace příčin vzniku sociálně patologických jevů; pořízení nebo technické zhodnocení hmotného a nehmotného dlouhodobého majetku; obnova zařízení a dovybavení NNO, tj. obnovu strojního vybavení NNO a pořízení vybavení vhodného pro volnočasové aktivity dětí a mládeže, jehož hodnota je vyšší než 40 000 Kč, vč. vybavení a modernizace prostor pro činnost Informačních center mládeže a nákupu techniky pro tuto činnost, jejíž hodnota za 1 ks převyšuje částku 40 000 Kč; nezbytné rekonstrukce a modernizace objektů bezúplatně převedených z Fondu dětí a mládeže na NNO
</t>
  </si>
  <si>
    <t>133520 Hlavní směry rozvoje sportovní infrastruktury České republiky 2017 - 2024</t>
  </si>
  <si>
    <t>spolky, OSS</t>
  </si>
  <si>
    <t>133530 Podpora materiálně technické základy sportu - Obce, TJ, SK</t>
  </si>
  <si>
    <t>spolky a obce</t>
  </si>
  <si>
    <t>Zóna Kvasiny-Solnice</t>
  </si>
  <si>
    <t>obce</t>
  </si>
  <si>
    <t>realizace usnesení vlády</t>
  </si>
  <si>
    <t>MTZ MŠMT, PŘO, OPŘO</t>
  </si>
  <si>
    <t>OSS, SPO</t>
  </si>
  <si>
    <t>Rozvoj a obnova MTZ MŠMT, speciálních škol a systému náhradní výchovné péče</t>
  </si>
  <si>
    <t>Celkem MŠMT</t>
  </si>
  <si>
    <t>MZE</t>
  </si>
  <si>
    <t>Prevence před povodněmi</t>
  </si>
  <si>
    <t>Státní podniky Povodí</t>
  </si>
  <si>
    <t>Vodovody a kanalizace</t>
  </si>
  <si>
    <t>města, obce,  svazky obcí</t>
  </si>
  <si>
    <t>podpora dobudování infrastrukturních opatření především v malých obcích</t>
  </si>
  <si>
    <t>Celkem MZE</t>
  </si>
  <si>
    <t>MZV</t>
  </si>
  <si>
    <t>Materiálně technická základna MZV</t>
  </si>
  <si>
    <t>OSS</t>
  </si>
  <si>
    <t>investice do zastupitelských úřadů</t>
  </si>
  <si>
    <t>investice do bezpečnostních systémů</t>
  </si>
  <si>
    <t>investice do vybavení zastupitelských úřadů ČR</t>
  </si>
  <si>
    <t>Zastupitelský úřad Berlín</t>
  </si>
  <si>
    <t>Celkem MZV</t>
  </si>
  <si>
    <t>Celkem všechny resorty (pouze indikativní)</t>
  </si>
  <si>
    <t>Neobsahuje data, kde chybí vstupy (v řádu stovek mld Kč), proto mohou být tyto údaje nepřesné</t>
  </si>
  <si>
    <t>Palivový kombinát Ústí, státní podnik</t>
  </si>
  <si>
    <t>Zahlazování následků hornické činnosti</t>
  </si>
  <si>
    <t>Projekty energetického charakteru</t>
  </si>
  <si>
    <t>Průmyslové zóny v ČR</t>
  </si>
  <si>
    <t>Průmyslové zóny (avizované)</t>
  </si>
  <si>
    <t xml:space="preserve">PZ Hradec Králové (letiště), Opava, Žďár n. Sázavou, atd. </t>
  </si>
  <si>
    <t>Moravskoslezský, Karlovarský, Ústecký kraj</t>
  </si>
  <si>
    <t>Hospodářská restrukturalizace a rozvoj Moravskoslezského, Karlovarského a Ústeckého kraje</t>
  </si>
  <si>
    <t>Program Restart</t>
  </si>
  <si>
    <t>aplikovaný výzkum</t>
  </si>
  <si>
    <t>podniky, výzkumné organizace</t>
  </si>
  <si>
    <t>Program TREND zaměřený na podporu výzkumu a vývoje pro potřeby průmyslových podniků za účelem zvýšení jejich inovační výkonnosti, posunu v hodnotových řetězcích s rozvoje konkurenceschopnosti hospodářství ČR.</t>
  </si>
  <si>
    <t>Kybernetická bezpečnost</t>
  </si>
  <si>
    <t>Soulad s GDPR</t>
  </si>
  <si>
    <t>CzechTrade</t>
  </si>
  <si>
    <t>Pořízení a implementace SIEM nástroje pro naplnění požadavků ZKB 181/2014 sb. v aktuálním znění.</t>
  </si>
  <si>
    <t>Úprava stávajících informačních systémů tak, aby vyhovovaly požadavkům GDPR.</t>
  </si>
  <si>
    <t>Vytvoření dvou síťových uzlů v místní síti centrály CT tak, aby odpovídaly podmínkám ZKB.</t>
  </si>
  <si>
    <t>Stavebnictví</t>
  </si>
  <si>
    <t xml:space="preserve">MPO </t>
  </si>
  <si>
    <t>Pořízení dokumentace budov ve správě MPO s využitím metody BIM</t>
  </si>
  <si>
    <t>Ochrana spotřebitele</t>
  </si>
  <si>
    <t>Česká obchodní inspekce (ČOI)</t>
  </si>
  <si>
    <t>ČOI - technické zhodnocení budov, telekomunikační infrastruktura, zkušební zařízení, vozový park, datové centrum a kybernetická bezpečnost</t>
  </si>
  <si>
    <t>Výstavba přehrady Nové Heřminovy, Výstavba vodní nádrže Skalička, další protipovodňová opatření v plochých povodí</t>
  </si>
  <si>
    <t>Vybudování výzkumného centra (kyberkriminalita, biologie, genetika, mikrostopy, aj.) a nákup 4 vrtulníků</t>
  </si>
  <si>
    <t>Realizace úsporných opatření v energetice</t>
  </si>
  <si>
    <t>MV ČR</t>
  </si>
  <si>
    <t>Realizace úsporných opatření na objektech resortu v souvislosit se závazkem ČR vyplývající z č. 5 Směrnice EED</t>
  </si>
  <si>
    <t>Výstavba, rekonstrukce  a zkapacitnění archivních areálů</t>
  </si>
  <si>
    <t xml:space="preserve">Archivnictví </t>
  </si>
  <si>
    <t>CS MV</t>
  </si>
  <si>
    <t>řádově 100 mld.</t>
  </si>
  <si>
    <t>Příloha č. 1: Plánované investiční akce jednotlivých resortů</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</si>
</sst>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6"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color theme="1"/>
      <name val="Calibri"/>
      <family val="2"/>
      <charset val="238"/>
      <scheme val="minor"/>
    </font>
    <font>
      <b/>
      <i/>
      <sz val="12"/>
      <color theme="1"/>
      <name val="Calibri"/>
      <family val="2"/>
      <charset val="238"/>
      <scheme val="minor"/>
    </font>
    <font>
      <b/>
      <sz val="20"/>
      <color theme="4" tint="-0.249977111117893"/>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68">
    <xf numFmtId="0" fontId="0" fillId="0" borderId="0" xfId="0"/>
    <xf numFmtId="0" fontId="0" fillId="2" borderId="0" xfId="0" applyFill="1" applyAlignment="1">
      <alignment horizontal="center" vertical="center" wrapText="1"/>
    </xf>
    <xf numFmtId="2" fontId="0" fillId="2" borderId="0" xfId="0" applyNumberFormat="1" applyFill="1" applyAlignment="1">
      <alignment horizontal="center" vertical="center" wrapText="1"/>
    </xf>
    <xf numFmtId="0" fontId="3" fillId="3" borderId="1"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2" fontId="0" fillId="2" borderId="8" xfId="0" applyNumberFormat="1"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2" fontId="2" fillId="3" borderId="11"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2" fontId="0" fillId="2" borderId="14"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7" xfId="0" applyFill="1" applyBorder="1" applyAlignment="1">
      <alignment horizontal="center" vertical="center" wrapText="1"/>
    </xf>
    <xf numFmtId="2" fontId="0" fillId="2" borderId="8" xfId="0" applyNumberFormat="1"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2" fontId="0" fillId="3" borderId="11" xfId="0" applyNumberFormat="1" applyFont="1" applyFill="1" applyBorder="1" applyAlignment="1">
      <alignment horizontal="center" vertical="center" wrapText="1"/>
    </xf>
    <xf numFmtId="2" fontId="0" fillId="2" borderId="14" xfId="0" applyNumberForma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2" borderId="16" xfId="0" applyFill="1" applyBorder="1" applyAlignment="1">
      <alignment horizontal="center" vertical="center" wrapText="1"/>
    </xf>
    <xf numFmtId="2" fontId="0" fillId="2" borderId="17" xfId="0" applyNumberForma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2" fontId="0" fillId="3" borderId="11" xfId="0" applyNumberFormat="1"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164" fontId="0" fillId="2" borderId="8" xfId="0" applyNumberForma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12"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2" fontId="3" fillId="2" borderId="8"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3" borderId="13" xfId="0" applyFont="1" applyFill="1" applyBorder="1" applyAlignment="1">
      <alignment horizontal="center" vertical="center" wrapText="1"/>
    </xf>
    <xf numFmtId="2" fontId="3" fillId="3" borderId="14" xfId="0"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166" fontId="2" fillId="3" borderId="11" xfId="0" applyNumberFormat="1" applyFont="1" applyFill="1" applyBorder="1" applyAlignment="1">
      <alignment horizontal="center" vertical="center" wrapText="1"/>
    </xf>
    <xf numFmtId="166" fontId="2" fillId="3" borderId="12" xfId="0" applyNumberFormat="1" applyFont="1" applyFill="1" applyBorder="1" applyAlignment="1">
      <alignment horizontal="center" vertical="center" wrapText="1"/>
    </xf>
    <xf numFmtId="165" fontId="0" fillId="2" borderId="21" xfId="0" applyNumberFormat="1" applyFont="1" applyFill="1" applyBorder="1" applyAlignment="1">
      <alignment horizontal="center" vertical="center" wrapText="1"/>
    </xf>
    <xf numFmtId="2" fontId="0" fillId="2" borderId="21" xfId="0" applyNumberFormat="1" applyFont="1" applyFill="1" applyBorder="1" applyAlignment="1">
      <alignment horizontal="center" vertical="center" wrapText="1"/>
    </xf>
    <xf numFmtId="2" fontId="0" fillId="2" borderId="17" xfId="0" applyNumberFormat="1" applyFont="1" applyFill="1" applyBorder="1" applyAlignment="1">
      <alignment horizontal="center" vertical="center" wrapText="1"/>
    </xf>
    <xf numFmtId="2" fontId="0" fillId="2" borderId="5" xfId="0" applyNumberFormat="1" applyFont="1" applyFill="1" applyBorder="1" applyAlignment="1">
      <alignment horizontal="center" vertical="center" wrapText="1"/>
    </xf>
    <xf numFmtId="2" fontId="0" fillId="2" borderId="5"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19" xfId="0" applyFill="1" applyBorder="1" applyAlignment="1">
      <alignment horizontal="center" vertical="center" wrapText="1"/>
    </xf>
    <xf numFmtId="2" fontId="0" fillId="2" borderId="17" xfId="0" applyNumberFormat="1" applyFont="1" applyFill="1" applyBorder="1" applyAlignment="1">
      <alignment horizontal="center" vertical="center" wrapText="1"/>
    </xf>
    <xf numFmtId="2" fontId="0" fillId="2" borderId="5" xfId="0" applyNumberFormat="1" applyFont="1" applyFill="1" applyBorder="1" applyAlignment="1">
      <alignment horizontal="center" vertical="center" wrapText="1"/>
    </xf>
    <xf numFmtId="2" fontId="0" fillId="2" borderId="20" xfId="0" applyNumberFormat="1"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9"/>
  <sheetViews>
    <sheetView tabSelected="1" zoomScaleNormal="100" workbookViewId="0">
      <selection sqref="A1:G1"/>
    </sheetView>
  </sheetViews>
  <sheetFormatPr defaultRowHeight="15" x14ac:dyDescent="0.25"/>
  <cols>
    <col min="1" max="1" width="26.28515625" style="1" customWidth="1"/>
    <col min="2" max="2" width="55.42578125" style="2" customWidth="1"/>
    <col min="3" max="3" width="31" style="2" customWidth="1"/>
    <col min="4" max="4" width="42.42578125" style="2" customWidth="1"/>
    <col min="5" max="5" width="38.140625" style="1" customWidth="1"/>
    <col min="6" max="6" width="17.42578125" style="1" customWidth="1"/>
    <col min="7" max="7" width="29.5703125" style="1" customWidth="1"/>
    <col min="8" max="8" width="39" style="1" customWidth="1"/>
    <col min="9" max="16384" width="9.140625" style="1"/>
  </cols>
  <sheetData>
    <row r="1" spans="1:7" ht="42" customHeight="1" thickBot="1" x14ac:dyDescent="0.3">
      <c r="A1" s="63" t="s">
        <v>328</v>
      </c>
      <c r="B1" s="64"/>
      <c r="C1" s="64"/>
      <c r="D1" s="64"/>
      <c r="E1" s="64"/>
      <c r="F1" s="64"/>
      <c r="G1" s="64"/>
    </row>
    <row r="2" spans="1:7" s="7" customFormat="1" ht="34.5" customHeight="1" thickBot="1" x14ac:dyDescent="0.3">
      <c r="A2" s="3" t="s">
        <v>0</v>
      </c>
      <c r="B2" s="4" t="s">
        <v>1</v>
      </c>
      <c r="C2" s="4" t="s">
        <v>2</v>
      </c>
      <c r="D2" s="4" t="s">
        <v>3</v>
      </c>
      <c r="E2" s="5" t="s">
        <v>4</v>
      </c>
      <c r="F2" s="5" t="s">
        <v>5</v>
      </c>
      <c r="G2" s="6" t="s">
        <v>6</v>
      </c>
    </row>
    <row r="3" spans="1:7" s="7" customFormat="1" ht="42" customHeight="1" x14ac:dyDescent="0.25">
      <c r="A3" s="8" t="s">
        <v>7</v>
      </c>
      <c r="B3" s="61" t="s">
        <v>8</v>
      </c>
      <c r="C3" s="61" t="s">
        <v>9</v>
      </c>
      <c r="D3" s="61" t="s">
        <v>10</v>
      </c>
      <c r="E3" s="9">
        <v>1.95</v>
      </c>
      <c r="F3" s="9">
        <v>0</v>
      </c>
      <c r="G3" s="10">
        <v>1.95</v>
      </c>
    </row>
    <row r="4" spans="1:7" s="7" customFormat="1" ht="45" x14ac:dyDescent="0.25">
      <c r="A4" s="11"/>
      <c r="B4" s="65" t="s">
        <v>11</v>
      </c>
      <c r="C4" s="12" t="s">
        <v>12</v>
      </c>
      <c r="D4" s="12" t="s">
        <v>13</v>
      </c>
      <c r="E4" s="13">
        <v>6.0009999999999994</v>
      </c>
      <c r="F4" s="13">
        <v>0</v>
      </c>
      <c r="G4" s="14">
        <v>6.0009999999999994</v>
      </c>
    </row>
    <row r="5" spans="1:7" s="7" customFormat="1" ht="29.25" customHeight="1" x14ac:dyDescent="0.25">
      <c r="A5" s="11"/>
      <c r="B5" s="67"/>
      <c r="C5" s="65" t="s">
        <v>295</v>
      </c>
      <c r="D5" s="12" t="s">
        <v>296</v>
      </c>
      <c r="E5" s="13">
        <v>0.74099999999999999</v>
      </c>
      <c r="F5" s="13">
        <v>0</v>
      </c>
      <c r="G5" s="14">
        <v>0.74099999999999999</v>
      </c>
    </row>
    <row r="6" spans="1:7" s="7" customFormat="1" ht="32.25" customHeight="1" x14ac:dyDescent="0.25">
      <c r="A6" s="11"/>
      <c r="B6" s="66"/>
      <c r="C6" s="66"/>
      <c r="D6" s="12" t="s">
        <v>297</v>
      </c>
      <c r="E6" s="13">
        <v>6.3470000000000004</v>
      </c>
      <c r="F6" s="13">
        <v>0</v>
      </c>
      <c r="G6" s="14">
        <v>6.3470000000000004</v>
      </c>
    </row>
    <row r="7" spans="1:7" s="7" customFormat="1" ht="44.25" customHeight="1" x14ac:dyDescent="0.25">
      <c r="A7" s="11"/>
      <c r="B7" s="12" t="s">
        <v>14</v>
      </c>
      <c r="C7" s="12" t="s">
        <v>15</v>
      </c>
      <c r="D7" s="12" t="s">
        <v>16</v>
      </c>
      <c r="E7" s="13">
        <v>1.1910000000000001</v>
      </c>
      <c r="F7" s="13">
        <v>0</v>
      </c>
      <c r="G7" s="14">
        <v>1.1910000000000001</v>
      </c>
    </row>
    <row r="8" spans="1:7" s="7" customFormat="1" ht="30" x14ac:dyDescent="0.25">
      <c r="A8" s="51"/>
      <c r="B8" s="60" t="s">
        <v>299</v>
      </c>
      <c r="C8" s="60" t="s">
        <v>298</v>
      </c>
      <c r="D8" s="60" t="s">
        <v>300</v>
      </c>
      <c r="E8" s="54">
        <v>1.974</v>
      </c>
      <c r="F8" s="52">
        <v>0</v>
      </c>
      <c r="G8" s="53">
        <v>1.974</v>
      </c>
    </row>
    <row r="9" spans="1:7" s="7" customFormat="1" ht="30" x14ac:dyDescent="0.25">
      <c r="A9" s="51"/>
      <c r="B9" s="60" t="s">
        <v>302</v>
      </c>
      <c r="C9" s="60" t="s">
        <v>301</v>
      </c>
      <c r="D9" s="60" t="s">
        <v>303</v>
      </c>
      <c r="E9" s="54">
        <v>1.8640000000000001</v>
      </c>
      <c r="F9" s="52">
        <v>1.5</v>
      </c>
      <c r="G9" s="53">
        <v>0.36399999999999999</v>
      </c>
    </row>
    <row r="10" spans="1:7" s="7" customFormat="1" ht="90" x14ac:dyDescent="0.25">
      <c r="A10" s="51"/>
      <c r="B10" s="60" t="s">
        <v>304</v>
      </c>
      <c r="C10" s="60" t="s">
        <v>305</v>
      </c>
      <c r="D10" s="60" t="s">
        <v>306</v>
      </c>
      <c r="E10" s="54">
        <v>20</v>
      </c>
      <c r="F10" s="52">
        <v>0</v>
      </c>
      <c r="G10" s="53">
        <v>20</v>
      </c>
    </row>
    <row r="11" spans="1:7" s="7" customFormat="1" ht="45" x14ac:dyDescent="0.25">
      <c r="A11" s="51"/>
      <c r="B11" s="60" t="s">
        <v>307</v>
      </c>
      <c r="C11" s="60" t="s">
        <v>309</v>
      </c>
      <c r="D11" s="60" t="s">
        <v>310</v>
      </c>
      <c r="E11" s="54">
        <v>3.0000000000000001E-3</v>
      </c>
      <c r="F11" s="52">
        <v>0</v>
      </c>
      <c r="G11" s="53">
        <v>3.0000000000000001E-3</v>
      </c>
    </row>
    <row r="12" spans="1:7" s="7" customFormat="1" ht="30" x14ac:dyDescent="0.25">
      <c r="A12" s="51"/>
      <c r="B12" s="60" t="s">
        <v>308</v>
      </c>
      <c r="C12" s="60" t="s">
        <v>309</v>
      </c>
      <c r="D12" s="60" t="s">
        <v>311</v>
      </c>
      <c r="E12" s="54">
        <v>3.0000000000000001E-3</v>
      </c>
      <c r="F12" s="52">
        <v>0</v>
      </c>
      <c r="G12" s="53">
        <v>3.0000000000000001E-3</v>
      </c>
    </row>
    <row r="13" spans="1:7" s="7" customFormat="1" ht="45" x14ac:dyDescent="0.25">
      <c r="A13" s="51"/>
      <c r="B13" s="60" t="s">
        <v>307</v>
      </c>
      <c r="C13" s="60" t="s">
        <v>309</v>
      </c>
      <c r="D13" s="60" t="s">
        <v>312</v>
      </c>
      <c r="E13" s="58">
        <v>2.3999999999999998E-3</v>
      </c>
      <c r="F13" s="52">
        <v>0</v>
      </c>
      <c r="G13" s="53">
        <v>2.3999999999999998E-3</v>
      </c>
    </row>
    <row r="14" spans="1:7" s="7" customFormat="1" ht="60" x14ac:dyDescent="0.25">
      <c r="A14" s="51"/>
      <c r="B14" s="60" t="s">
        <v>316</v>
      </c>
      <c r="C14" s="60" t="s">
        <v>317</v>
      </c>
      <c r="D14" s="60" t="s">
        <v>318</v>
      </c>
      <c r="E14" s="59">
        <v>0.27</v>
      </c>
      <c r="F14" s="52">
        <v>0</v>
      </c>
      <c r="G14" s="53">
        <v>0.27</v>
      </c>
    </row>
    <row r="15" spans="1:7" s="7" customFormat="1" ht="30" x14ac:dyDescent="0.25">
      <c r="A15" s="51"/>
      <c r="B15" s="60" t="s">
        <v>313</v>
      </c>
      <c r="C15" s="60" t="s">
        <v>314</v>
      </c>
      <c r="D15" s="60" t="s">
        <v>315</v>
      </c>
      <c r="E15" s="54" t="s">
        <v>37</v>
      </c>
      <c r="F15" s="52">
        <v>0</v>
      </c>
      <c r="G15" s="53" t="s">
        <v>37</v>
      </c>
    </row>
    <row r="16" spans="1:7" s="7" customFormat="1" ht="29.25" customHeight="1" x14ac:dyDescent="0.25">
      <c r="A16" s="11"/>
      <c r="B16" s="60"/>
      <c r="C16" s="60"/>
      <c r="D16" s="60"/>
      <c r="E16" s="54"/>
      <c r="F16" s="52"/>
      <c r="G16" s="53"/>
    </row>
    <row r="17" spans="1:7" s="7" customFormat="1" ht="27.75" customHeight="1" thickBot="1" x14ac:dyDescent="0.3">
      <c r="A17" s="55" t="s">
        <v>17</v>
      </c>
      <c r="B17" s="16"/>
      <c r="C17" s="16"/>
      <c r="D17" s="16"/>
      <c r="E17" s="56">
        <f>SUM(E3:E15)</f>
        <v>40.346400000000003</v>
      </c>
      <c r="F17" s="17">
        <f>SUM(F3:F15)</f>
        <v>1.5</v>
      </c>
      <c r="G17" s="57">
        <f>SUM(G3:G15)</f>
        <v>38.846400000000003</v>
      </c>
    </row>
    <row r="18" spans="1:7" s="7" customFormat="1" ht="23.25" customHeight="1" thickBot="1" x14ac:dyDescent="0.3">
      <c r="B18" s="2"/>
      <c r="C18" s="2"/>
      <c r="D18" s="2"/>
      <c r="E18" s="1"/>
      <c r="F18" s="1"/>
      <c r="G18" s="1"/>
    </row>
    <row r="19" spans="1:7" ht="30.75" customHeight="1" thickBot="1" x14ac:dyDescent="0.3">
      <c r="A19" s="3" t="s">
        <v>0</v>
      </c>
      <c r="B19" s="4" t="s">
        <v>1</v>
      </c>
      <c r="C19" s="4" t="s">
        <v>2</v>
      </c>
      <c r="D19" s="4" t="s">
        <v>3</v>
      </c>
      <c r="E19" s="5" t="s">
        <v>4</v>
      </c>
      <c r="F19" s="5" t="s">
        <v>5</v>
      </c>
      <c r="G19" s="6" t="s">
        <v>6</v>
      </c>
    </row>
    <row r="20" spans="1:7" s="7" customFormat="1" ht="45" customHeight="1" x14ac:dyDescent="0.25">
      <c r="A20" s="19" t="s">
        <v>18</v>
      </c>
      <c r="B20" s="20" t="s">
        <v>19</v>
      </c>
      <c r="C20" s="12" t="s">
        <v>20</v>
      </c>
      <c r="D20" s="20" t="s">
        <v>320</v>
      </c>
      <c r="E20" s="21">
        <v>6.8620000000000001</v>
      </c>
      <c r="F20" s="21">
        <v>1.022</v>
      </c>
      <c r="G20" s="22">
        <v>5.84</v>
      </c>
    </row>
    <row r="21" spans="1:7" s="7" customFormat="1" ht="45" customHeight="1" x14ac:dyDescent="0.25">
      <c r="A21" s="8"/>
      <c r="B21" s="62" t="s">
        <v>321</v>
      </c>
      <c r="C21" s="12" t="s">
        <v>322</v>
      </c>
      <c r="D21" s="62" t="s">
        <v>323</v>
      </c>
      <c r="E21" s="9">
        <v>0.48299999999999998</v>
      </c>
      <c r="F21" s="9">
        <v>0</v>
      </c>
      <c r="G21" s="10">
        <v>0.48299999999999998</v>
      </c>
    </row>
    <row r="22" spans="1:7" ht="30" x14ac:dyDescent="0.25">
      <c r="A22" s="23"/>
      <c r="B22" s="24" t="s">
        <v>21</v>
      </c>
      <c r="C22" s="12" t="s">
        <v>20</v>
      </c>
      <c r="D22" s="24" t="s">
        <v>22</v>
      </c>
      <c r="E22" s="25">
        <v>1.07</v>
      </c>
      <c r="F22" s="25">
        <v>0</v>
      </c>
      <c r="G22" s="26">
        <v>1.07</v>
      </c>
    </row>
    <row r="23" spans="1:7" ht="27.75" customHeight="1" x14ac:dyDescent="0.25">
      <c r="A23" s="23"/>
      <c r="B23" s="24" t="s">
        <v>23</v>
      </c>
      <c r="C23" s="12" t="s">
        <v>24</v>
      </c>
      <c r="D23" s="24" t="s">
        <v>25</v>
      </c>
      <c r="E23" s="25">
        <v>18</v>
      </c>
      <c r="F23" s="25">
        <v>0</v>
      </c>
      <c r="G23" s="26">
        <v>18</v>
      </c>
    </row>
    <row r="24" spans="1:7" ht="30" x14ac:dyDescent="0.25">
      <c r="A24" s="23"/>
      <c r="B24" s="24" t="s">
        <v>324</v>
      </c>
      <c r="C24" s="12" t="s">
        <v>325</v>
      </c>
      <c r="D24" s="24" t="s">
        <v>26</v>
      </c>
      <c r="E24" s="25">
        <v>1</v>
      </c>
      <c r="F24" s="25">
        <v>0</v>
      </c>
      <c r="G24" s="26">
        <v>1</v>
      </c>
    </row>
    <row r="25" spans="1:7" ht="30" x14ac:dyDescent="0.25">
      <c r="A25" s="23"/>
      <c r="B25" s="24" t="s">
        <v>27</v>
      </c>
      <c r="C25" s="12" t="s">
        <v>326</v>
      </c>
      <c r="D25" s="24" t="s">
        <v>28</v>
      </c>
      <c r="E25" s="25">
        <v>1</v>
      </c>
      <c r="F25" s="25">
        <v>0</v>
      </c>
      <c r="G25" s="26">
        <v>1</v>
      </c>
    </row>
    <row r="26" spans="1:7" ht="20.25" customHeight="1" x14ac:dyDescent="0.25">
      <c r="A26" s="23"/>
      <c r="B26" s="24" t="s">
        <v>29</v>
      </c>
      <c r="C26" s="12" t="s">
        <v>30</v>
      </c>
      <c r="D26" s="24" t="s">
        <v>31</v>
      </c>
      <c r="E26" s="25">
        <v>0.28000000000000003</v>
      </c>
      <c r="F26" s="25">
        <v>0</v>
      </c>
      <c r="G26" s="26">
        <v>0.28000000000000003</v>
      </c>
    </row>
    <row r="27" spans="1:7" ht="20.25" customHeight="1" thickBot="1" x14ac:dyDescent="0.3">
      <c r="A27" s="15" t="s">
        <v>32</v>
      </c>
      <c r="B27" s="16"/>
      <c r="C27" s="27"/>
      <c r="D27" s="16"/>
      <c r="E27" s="17">
        <f>SUM(E20:E26)</f>
        <v>28.695</v>
      </c>
      <c r="F27" s="17">
        <f>SUM(F20:F26)</f>
        <v>1.022</v>
      </c>
      <c r="G27" s="18">
        <f>SUM(G20:G26)</f>
        <v>27.673000000000002</v>
      </c>
    </row>
    <row r="28" spans="1:7" s="7" customFormat="1" ht="15.75" thickBot="1" x14ac:dyDescent="0.3">
      <c r="A28" s="1"/>
      <c r="B28" s="2"/>
      <c r="C28" s="2"/>
      <c r="D28" s="2"/>
      <c r="E28" s="1"/>
      <c r="F28" s="1"/>
      <c r="G28" s="1"/>
    </row>
    <row r="29" spans="1:7" ht="32.25" thickBot="1" x14ac:dyDescent="0.3">
      <c r="A29" s="3" t="s">
        <v>0</v>
      </c>
      <c r="B29" s="4" t="s">
        <v>1</v>
      </c>
      <c r="C29" s="4" t="s">
        <v>2</v>
      </c>
      <c r="D29" s="4" t="s">
        <v>3</v>
      </c>
      <c r="E29" s="5" t="s">
        <v>4</v>
      </c>
      <c r="F29" s="5" t="s">
        <v>5</v>
      </c>
      <c r="G29" s="6" t="s">
        <v>6</v>
      </c>
    </row>
    <row r="30" spans="1:7" s="7" customFormat="1" ht="46.5" customHeight="1" x14ac:dyDescent="0.25">
      <c r="A30" s="19" t="s">
        <v>33</v>
      </c>
      <c r="B30" s="28" t="s">
        <v>34</v>
      </c>
      <c r="C30" s="28" t="s">
        <v>35</v>
      </c>
      <c r="D30" s="28" t="s">
        <v>36</v>
      </c>
      <c r="E30" s="29" t="s">
        <v>37</v>
      </c>
      <c r="F30" s="29">
        <v>0</v>
      </c>
      <c r="G30" s="30" t="s">
        <v>37</v>
      </c>
    </row>
    <row r="31" spans="1:7" ht="45" x14ac:dyDescent="0.25">
      <c r="A31" s="23"/>
      <c r="B31" s="24" t="s">
        <v>38</v>
      </c>
      <c r="C31" s="24" t="s">
        <v>39</v>
      </c>
      <c r="D31" s="24" t="s">
        <v>40</v>
      </c>
      <c r="E31" s="25" t="s">
        <v>37</v>
      </c>
      <c r="F31" s="25">
        <v>0</v>
      </c>
      <c r="G31" s="26" t="s">
        <v>37</v>
      </c>
    </row>
    <row r="32" spans="1:7" ht="30" x14ac:dyDescent="0.25">
      <c r="A32" s="23"/>
      <c r="B32" s="24" t="s">
        <v>41</v>
      </c>
      <c r="C32" s="24" t="s">
        <v>33</v>
      </c>
      <c r="D32" s="24" t="s">
        <v>42</v>
      </c>
      <c r="E32" s="25" t="s">
        <v>37</v>
      </c>
      <c r="F32" s="25">
        <v>0</v>
      </c>
      <c r="G32" s="26" t="s">
        <v>37</v>
      </c>
    </row>
    <row r="33" spans="1:7" ht="105" x14ac:dyDescent="0.25">
      <c r="A33" s="23"/>
      <c r="B33" s="24" t="s">
        <v>43</v>
      </c>
      <c r="C33" s="24" t="s">
        <v>44</v>
      </c>
      <c r="D33" s="24" t="s">
        <v>45</v>
      </c>
      <c r="E33" s="25">
        <v>41.959000000000003</v>
      </c>
      <c r="F33" s="25">
        <v>21.405999999999999</v>
      </c>
      <c r="G33" s="26">
        <v>18.154</v>
      </c>
    </row>
    <row r="34" spans="1:7" ht="15.75" thickBot="1" x14ac:dyDescent="0.3">
      <c r="A34" s="15" t="s">
        <v>46</v>
      </c>
      <c r="B34" s="16"/>
      <c r="C34" s="16"/>
      <c r="D34" s="16"/>
      <c r="E34" s="17">
        <f>SUM(E30:E33)</f>
        <v>41.959000000000003</v>
      </c>
      <c r="F34" s="17">
        <f t="shared" ref="F34:G34" si="0">SUM(F30:F33)</f>
        <v>21.405999999999999</v>
      </c>
      <c r="G34" s="18">
        <f t="shared" si="0"/>
        <v>18.154</v>
      </c>
    </row>
    <row r="35" spans="1:7" s="7" customFormat="1" ht="15.75" thickBot="1" x14ac:dyDescent="0.3">
      <c r="A35" s="1"/>
      <c r="B35" s="2"/>
      <c r="C35" s="2"/>
      <c r="D35" s="2"/>
      <c r="E35" s="1"/>
      <c r="F35" s="1"/>
      <c r="G35" s="1"/>
    </row>
    <row r="36" spans="1:7" ht="32.25" thickBot="1" x14ac:dyDescent="0.3">
      <c r="A36" s="3" t="s">
        <v>0</v>
      </c>
      <c r="B36" s="4" t="s">
        <v>1</v>
      </c>
      <c r="C36" s="4" t="s">
        <v>2</v>
      </c>
      <c r="D36" s="4" t="s">
        <v>3</v>
      </c>
      <c r="E36" s="5" t="s">
        <v>4</v>
      </c>
      <c r="F36" s="5" t="s">
        <v>5</v>
      </c>
      <c r="G36" s="6" t="s">
        <v>6</v>
      </c>
    </row>
    <row r="37" spans="1:7" s="7" customFormat="1" ht="34.5" customHeight="1" x14ac:dyDescent="0.25">
      <c r="A37" s="19" t="s">
        <v>47</v>
      </c>
      <c r="B37" s="28" t="s">
        <v>48</v>
      </c>
      <c r="C37" s="28" t="s">
        <v>49</v>
      </c>
      <c r="D37" s="28" t="s">
        <v>50</v>
      </c>
      <c r="E37" s="29">
        <v>0.4</v>
      </c>
      <c r="F37" s="29">
        <v>0.1</v>
      </c>
      <c r="G37" s="30">
        <v>0.30000000000000004</v>
      </c>
    </row>
    <row r="38" spans="1:7" ht="30" x14ac:dyDescent="0.25">
      <c r="A38" s="23"/>
      <c r="B38" s="24" t="s">
        <v>51</v>
      </c>
      <c r="C38" s="24" t="s">
        <v>52</v>
      </c>
      <c r="D38" s="24" t="s">
        <v>53</v>
      </c>
      <c r="E38" s="25">
        <v>0.38100000000000001</v>
      </c>
      <c r="F38" s="25">
        <v>0.12</v>
      </c>
      <c r="G38" s="26">
        <v>0.26100000000000001</v>
      </c>
    </row>
    <row r="39" spans="1:7" ht="30" x14ac:dyDescent="0.25">
      <c r="A39" s="23"/>
      <c r="B39" s="24" t="s">
        <v>54</v>
      </c>
      <c r="C39" s="24" t="s">
        <v>55</v>
      </c>
      <c r="D39" s="24" t="s">
        <v>56</v>
      </c>
      <c r="E39" s="25">
        <v>0.6</v>
      </c>
      <c r="F39" s="25">
        <v>0.15</v>
      </c>
      <c r="G39" s="26">
        <v>0.44999999999999996</v>
      </c>
    </row>
    <row r="40" spans="1:7" ht="30" x14ac:dyDescent="0.25">
      <c r="A40" s="23"/>
      <c r="B40" s="24" t="s">
        <v>57</v>
      </c>
      <c r="C40" s="24" t="s">
        <v>58</v>
      </c>
      <c r="D40" s="24" t="s">
        <v>59</v>
      </c>
      <c r="E40" s="25">
        <v>0.21</v>
      </c>
      <c r="F40" s="25">
        <v>6.5000000000000002E-2</v>
      </c>
      <c r="G40" s="26">
        <v>0.14499999999999999</v>
      </c>
    </row>
    <row r="41" spans="1:7" ht="30" x14ac:dyDescent="0.25">
      <c r="A41" s="23"/>
      <c r="B41" s="24" t="s">
        <v>60</v>
      </c>
      <c r="C41" s="24" t="s">
        <v>61</v>
      </c>
      <c r="D41" s="24" t="s">
        <v>62</v>
      </c>
      <c r="E41" s="25">
        <v>0.14000000000000001</v>
      </c>
      <c r="F41" s="25">
        <v>5.5E-2</v>
      </c>
      <c r="G41" s="26">
        <v>8.5000000000000006E-2</v>
      </c>
    </row>
    <row r="42" spans="1:7" ht="45" x14ac:dyDescent="0.25">
      <c r="A42" s="23"/>
      <c r="B42" s="24" t="s">
        <v>63</v>
      </c>
      <c r="C42" s="24" t="s">
        <v>64</v>
      </c>
      <c r="D42" s="24" t="s">
        <v>65</v>
      </c>
      <c r="E42" s="25">
        <v>1.29</v>
      </c>
      <c r="F42" s="25">
        <v>0</v>
      </c>
      <c r="G42" s="26">
        <v>1.29</v>
      </c>
    </row>
    <row r="43" spans="1:7" ht="45" x14ac:dyDescent="0.25">
      <c r="A43" s="23"/>
      <c r="B43" s="24" t="s">
        <v>66</v>
      </c>
      <c r="C43" s="24" t="s">
        <v>67</v>
      </c>
      <c r="D43" s="24" t="s">
        <v>68</v>
      </c>
      <c r="E43" s="25">
        <v>1.82</v>
      </c>
      <c r="F43" s="25">
        <v>0</v>
      </c>
      <c r="G43" s="26">
        <v>1.82</v>
      </c>
    </row>
    <row r="44" spans="1:7" ht="30" x14ac:dyDescent="0.25">
      <c r="A44" s="23"/>
      <c r="B44" s="24" t="s">
        <v>69</v>
      </c>
      <c r="C44" s="24" t="s">
        <v>70</v>
      </c>
      <c r="D44" s="24" t="s">
        <v>71</v>
      </c>
      <c r="E44" s="25">
        <v>0.19500000000000001</v>
      </c>
      <c r="F44" s="25">
        <v>0.06</v>
      </c>
      <c r="G44" s="26">
        <v>0.13500000000000001</v>
      </c>
    </row>
    <row r="45" spans="1:7" ht="30" x14ac:dyDescent="0.25">
      <c r="A45" s="23"/>
      <c r="B45" s="24" t="s">
        <v>72</v>
      </c>
      <c r="C45" s="24" t="s">
        <v>73</v>
      </c>
      <c r="D45" s="24" t="s">
        <v>74</v>
      </c>
      <c r="E45" s="25">
        <v>0.42599999999999999</v>
      </c>
      <c r="F45" s="25">
        <v>0.1</v>
      </c>
      <c r="G45" s="26">
        <v>0.32599999999999996</v>
      </c>
    </row>
    <row r="46" spans="1:7" ht="45" x14ac:dyDescent="0.25">
      <c r="A46" s="23"/>
      <c r="B46" s="24" t="s">
        <v>75</v>
      </c>
      <c r="C46" s="24" t="s">
        <v>76</v>
      </c>
      <c r="D46" s="24" t="s">
        <v>77</v>
      </c>
      <c r="E46" s="25">
        <v>0.74299999999999999</v>
      </c>
      <c r="F46" s="25">
        <v>0</v>
      </c>
      <c r="G46" s="26">
        <v>0.74299999999999999</v>
      </c>
    </row>
    <row r="47" spans="1:7" ht="60" x14ac:dyDescent="0.25">
      <c r="A47" s="23"/>
      <c r="B47" s="24" t="s">
        <v>78</v>
      </c>
      <c r="C47" s="24" t="s">
        <v>79</v>
      </c>
      <c r="D47" s="24" t="s">
        <v>80</v>
      </c>
      <c r="E47" s="25">
        <v>2.2999999999999998</v>
      </c>
      <c r="F47" s="25">
        <v>0.52</v>
      </c>
      <c r="G47" s="26">
        <v>1.7799999999999998</v>
      </c>
    </row>
    <row r="48" spans="1:7" x14ac:dyDescent="0.25">
      <c r="A48" s="23"/>
      <c r="B48" s="24" t="s">
        <v>81</v>
      </c>
      <c r="C48" s="24" t="s">
        <v>79</v>
      </c>
      <c r="D48" s="24" t="s">
        <v>82</v>
      </c>
      <c r="E48" s="25">
        <v>1.5</v>
      </c>
      <c r="F48" s="25">
        <v>0</v>
      </c>
      <c r="G48" s="26">
        <v>1.5</v>
      </c>
    </row>
    <row r="49" spans="1:7" ht="60" x14ac:dyDescent="0.25">
      <c r="A49" s="23"/>
      <c r="B49" s="24" t="s">
        <v>83</v>
      </c>
      <c r="C49" s="24" t="s">
        <v>79</v>
      </c>
      <c r="D49" s="24" t="s">
        <v>84</v>
      </c>
      <c r="E49" s="25">
        <v>0.9</v>
      </c>
      <c r="F49" s="25">
        <v>0.35</v>
      </c>
      <c r="G49" s="26">
        <v>0.55000000000000004</v>
      </c>
    </row>
    <row r="50" spans="1:7" ht="45" x14ac:dyDescent="0.25">
      <c r="A50" s="23"/>
      <c r="B50" s="24" t="s">
        <v>85</v>
      </c>
      <c r="C50" s="24" t="s">
        <v>86</v>
      </c>
      <c r="D50" s="24" t="s">
        <v>87</v>
      </c>
      <c r="E50" s="25">
        <v>1</v>
      </c>
      <c r="F50" s="25">
        <v>0.1</v>
      </c>
      <c r="G50" s="26">
        <v>0.9</v>
      </c>
    </row>
    <row r="51" spans="1:7" ht="45" x14ac:dyDescent="0.25">
      <c r="A51" s="23"/>
      <c r="B51" s="24" t="s">
        <v>88</v>
      </c>
      <c r="C51" s="24" t="s">
        <v>79</v>
      </c>
      <c r="D51" s="24" t="s">
        <v>89</v>
      </c>
      <c r="E51" s="25">
        <v>1</v>
      </c>
      <c r="F51" s="25">
        <v>0.1</v>
      </c>
      <c r="G51" s="26">
        <v>0.9</v>
      </c>
    </row>
    <row r="52" spans="1:7" ht="90" x14ac:dyDescent="0.25">
      <c r="A52" s="23"/>
      <c r="B52" s="24" t="s">
        <v>90</v>
      </c>
      <c r="C52" s="24" t="s">
        <v>79</v>
      </c>
      <c r="D52" s="24" t="s">
        <v>91</v>
      </c>
      <c r="E52" s="25">
        <v>0.9</v>
      </c>
      <c r="F52" s="25">
        <v>1.4999999999999999E-2</v>
      </c>
      <c r="G52" s="26">
        <v>0.88500000000000001</v>
      </c>
    </row>
    <row r="53" spans="1:7" ht="60" x14ac:dyDescent="0.25">
      <c r="A53" s="23"/>
      <c r="B53" s="24" t="s">
        <v>92</v>
      </c>
      <c r="C53" s="24" t="s">
        <v>79</v>
      </c>
      <c r="D53" s="24" t="s">
        <v>93</v>
      </c>
      <c r="E53" s="25">
        <v>1</v>
      </c>
      <c r="F53" s="25">
        <v>0.1</v>
      </c>
      <c r="G53" s="26">
        <v>0.9</v>
      </c>
    </row>
    <row r="54" spans="1:7" ht="45" x14ac:dyDescent="0.25">
      <c r="A54" s="23"/>
      <c r="B54" s="24" t="s">
        <v>94</v>
      </c>
      <c r="C54" s="24" t="s">
        <v>79</v>
      </c>
      <c r="D54" s="24" t="s">
        <v>95</v>
      </c>
      <c r="E54" s="25">
        <v>1.5</v>
      </c>
      <c r="F54" s="25">
        <v>0.12</v>
      </c>
      <c r="G54" s="26">
        <v>1.38</v>
      </c>
    </row>
    <row r="55" spans="1:7" ht="15.75" thickBot="1" x14ac:dyDescent="0.3">
      <c r="A55" s="15" t="s">
        <v>96</v>
      </c>
      <c r="B55" s="16"/>
      <c r="C55" s="16"/>
      <c r="D55" s="16"/>
      <c r="E55" s="17">
        <f>SUM(E37:E54)</f>
        <v>16.305</v>
      </c>
      <c r="F55" s="17">
        <f t="shared" ref="F55:G55" si="1">SUM(F37:F54)</f>
        <v>1.9550000000000001</v>
      </c>
      <c r="G55" s="18">
        <f t="shared" si="1"/>
        <v>14.350000000000001</v>
      </c>
    </row>
    <row r="56" spans="1:7" s="7" customFormat="1" ht="15.75" thickBot="1" x14ac:dyDescent="0.3">
      <c r="A56" s="1"/>
      <c r="B56" s="2"/>
      <c r="C56" s="2"/>
      <c r="D56" s="2"/>
      <c r="E56" s="1"/>
      <c r="F56" s="1"/>
      <c r="G56" s="1"/>
    </row>
    <row r="57" spans="1:7" ht="32.25" thickBot="1" x14ac:dyDescent="0.3">
      <c r="A57" s="3" t="s">
        <v>0</v>
      </c>
      <c r="B57" s="4" t="s">
        <v>1</v>
      </c>
      <c r="C57" s="4" t="s">
        <v>2</v>
      </c>
      <c r="D57" s="4" t="s">
        <v>3</v>
      </c>
      <c r="E57" s="5" t="s">
        <v>4</v>
      </c>
      <c r="F57" s="5" t="s">
        <v>5</v>
      </c>
      <c r="G57" s="6" t="s">
        <v>6</v>
      </c>
    </row>
    <row r="58" spans="1:7" s="7" customFormat="1" ht="34.5" customHeight="1" x14ac:dyDescent="0.25">
      <c r="A58" s="19" t="s">
        <v>97</v>
      </c>
      <c r="B58" s="28" t="s">
        <v>98</v>
      </c>
      <c r="C58" s="28" t="s">
        <v>99</v>
      </c>
      <c r="D58" s="28" t="s">
        <v>100</v>
      </c>
      <c r="E58" s="29">
        <v>3</v>
      </c>
      <c r="F58" s="29">
        <v>0</v>
      </c>
      <c r="G58" s="30">
        <v>3</v>
      </c>
    </row>
    <row r="59" spans="1:7" x14ac:dyDescent="0.25">
      <c r="A59" s="23"/>
      <c r="B59" s="24" t="s">
        <v>98</v>
      </c>
      <c r="C59" s="24" t="s">
        <v>101</v>
      </c>
      <c r="D59" s="24" t="s">
        <v>102</v>
      </c>
      <c r="E59" s="25">
        <v>0.30499999999999999</v>
      </c>
      <c r="F59" s="25">
        <v>0</v>
      </c>
      <c r="G59" s="26">
        <v>0.30499999999999999</v>
      </c>
    </row>
    <row r="60" spans="1:7" x14ac:dyDescent="0.25">
      <c r="A60" s="23"/>
      <c r="B60" s="24" t="s">
        <v>98</v>
      </c>
      <c r="C60" s="24" t="s">
        <v>103</v>
      </c>
      <c r="D60" s="24" t="s">
        <v>104</v>
      </c>
      <c r="E60" s="25">
        <v>0.255</v>
      </c>
      <c r="F60" s="25">
        <v>0</v>
      </c>
      <c r="G60" s="26">
        <v>0.255</v>
      </c>
    </row>
    <row r="61" spans="1:7" x14ac:dyDescent="0.25">
      <c r="A61" s="23"/>
      <c r="B61" s="24" t="s">
        <v>98</v>
      </c>
      <c r="C61" s="24" t="s">
        <v>105</v>
      </c>
      <c r="D61" s="24" t="s">
        <v>106</v>
      </c>
      <c r="E61" s="25">
        <v>0.26600000000000001</v>
      </c>
      <c r="F61" s="25">
        <v>0</v>
      </c>
      <c r="G61" s="26">
        <v>0.26600000000000001</v>
      </c>
    </row>
    <row r="62" spans="1:7" ht="30" x14ac:dyDescent="0.25">
      <c r="A62" s="23"/>
      <c r="B62" s="24" t="s">
        <v>98</v>
      </c>
      <c r="C62" s="24" t="s">
        <v>107</v>
      </c>
      <c r="D62" s="24" t="s">
        <v>108</v>
      </c>
      <c r="E62" s="25">
        <v>1.0149999999999999</v>
      </c>
      <c r="F62" s="25">
        <v>0</v>
      </c>
      <c r="G62" s="26">
        <v>1.0149999999999999</v>
      </c>
    </row>
    <row r="63" spans="1:7" x14ac:dyDescent="0.25">
      <c r="A63" s="23"/>
      <c r="B63" s="24" t="s">
        <v>98</v>
      </c>
      <c r="C63" s="24" t="s">
        <v>107</v>
      </c>
      <c r="D63" s="24" t="s">
        <v>109</v>
      </c>
      <c r="E63" s="25">
        <v>0.7</v>
      </c>
      <c r="F63" s="25">
        <v>0</v>
      </c>
      <c r="G63" s="26">
        <v>0.7</v>
      </c>
    </row>
    <row r="64" spans="1:7" x14ac:dyDescent="0.25">
      <c r="A64" s="23"/>
      <c r="B64" s="24" t="s">
        <v>98</v>
      </c>
      <c r="C64" s="24" t="s">
        <v>107</v>
      </c>
      <c r="D64" s="24" t="s">
        <v>110</v>
      </c>
      <c r="E64" s="25">
        <v>0.17</v>
      </c>
      <c r="F64" s="25">
        <v>0</v>
      </c>
      <c r="G64" s="26">
        <v>0.17</v>
      </c>
    </row>
    <row r="65" spans="1:7" x14ac:dyDescent="0.25">
      <c r="A65" s="23"/>
      <c r="B65" s="24" t="s">
        <v>98</v>
      </c>
      <c r="C65" s="24" t="s">
        <v>107</v>
      </c>
      <c r="D65" s="24" t="s">
        <v>111</v>
      </c>
      <c r="E65" s="25">
        <v>0.2</v>
      </c>
      <c r="F65" s="25">
        <v>0</v>
      </c>
      <c r="G65" s="26">
        <v>0.2</v>
      </c>
    </row>
    <row r="66" spans="1:7" x14ac:dyDescent="0.25">
      <c r="A66" s="23"/>
      <c r="B66" s="24" t="s">
        <v>98</v>
      </c>
      <c r="C66" s="24" t="s">
        <v>112</v>
      </c>
      <c r="D66" s="24" t="s">
        <v>113</v>
      </c>
      <c r="E66" s="25">
        <v>0.63</v>
      </c>
      <c r="F66" s="25">
        <v>0</v>
      </c>
      <c r="G66" s="26">
        <v>0.63</v>
      </c>
    </row>
    <row r="67" spans="1:7" x14ac:dyDescent="0.25">
      <c r="A67" s="23"/>
      <c r="B67" s="24" t="s">
        <v>98</v>
      </c>
      <c r="C67" s="24" t="s">
        <v>112</v>
      </c>
      <c r="D67" s="24" t="s">
        <v>114</v>
      </c>
      <c r="E67" s="25">
        <v>0.55000000000000004</v>
      </c>
      <c r="F67" s="25">
        <v>0</v>
      </c>
      <c r="G67" s="26">
        <v>0.55000000000000004</v>
      </c>
    </row>
    <row r="68" spans="1:7" ht="30" x14ac:dyDescent="0.25">
      <c r="A68" s="23"/>
      <c r="B68" s="24" t="s">
        <v>98</v>
      </c>
      <c r="C68" s="24" t="s">
        <v>112</v>
      </c>
      <c r="D68" s="24" t="s">
        <v>115</v>
      </c>
      <c r="E68" s="25">
        <v>0.45</v>
      </c>
      <c r="F68" s="25">
        <v>0</v>
      </c>
      <c r="G68" s="26">
        <v>0.45</v>
      </c>
    </row>
    <row r="69" spans="1:7" ht="30" x14ac:dyDescent="0.25">
      <c r="A69" s="23"/>
      <c r="B69" s="24" t="s">
        <v>98</v>
      </c>
      <c r="C69" s="24" t="s">
        <v>116</v>
      </c>
      <c r="D69" s="24" t="s">
        <v>117</v>
      </c>
      <c r="E69" s="25">
        <v>0.89</v>
      </c>
      <c r="F69" s="25">
        <v>0</v>
      </c>
      <c r="G69" s="26">
        <v>0.89</v>
      </c>
    </row>
    <row r="70" spans="1:7" x14ac:dyDescent="0.25">
      <c r="A70" s="23"/>
      <c r="B70" s="24" t="s">
        <v>98</v>
      </c>
      <c r="C70" s="24" t="s">
        <v>116</v>
      </c>
      <c r="D70" s="24" t="s">
        <v>118</v>
      </c>
      <c r="E70" s="25">
        <v>1.2</v>
      </c>
      <c r="F70" s="25">
        <v>0</v>
      </c>
      <c r="G70" s="26">
        <v>1.2</v>
      </c>
    </row>
    <row r="71" spans="1:7" x14ac:dyDescent="0.25">
      <c r="A71" s="23"/>
      <c r="B71" s="24" t="s">
        <v>98</v>
      </c>
      <c r="C71" s="24" t="s">
        <v>119</v>
      </c>
      <c r="D71" s="24" t="s">
        <v>120</v>
      </c>
      <c r="E71" s="25">
        <v>0.54</v>
      </c>
      <c r="F71" s="25">
        <v>0</v>
      </c>
      <c r="G71" s="26">
        <v>0.54</v>
      </c>
    </row>
    <row r="72" spans="1:7" ht="30" x14ac:dyDescent="0.25">
      <c r="A72" s="23"/>
      <c r="B72" s="24" t="s">
        <v>98</v>
      </c>
      <c r="C72" s="24" t="s">
        <v>121</v>
      </c>
      <c r="D72" s="24" t="s">
        <v>122</v>
      </c>
      <c r="E72" s="25">
        <v>0.16600000000000001</v>
      </c>
      <c r="F72" s="25">
        <v>0</v>
      </c>
      <c r="G72" s="26">
        <v>0.16600000000000001</v>
      </c>
    </row>
    <row r="73" spans="1:7" ht="30" x14ac:dyDescent="0.25">
      <c r="A73" s="23"/>
      <c r="B73" s="24" t="s">
        <v>98</v>
      </c>
      <c r="C73" s="24" t="s">
        <v>123</v>
      </c>
      <c r="D73" s="24" t="s">
        <v>124</v>
      </c>
      <c r="E73" s="25">
        <v>0.14099999999999999</v>
      </c>
      <c r="F73" s="25">
        <v>0</v>
      </c>
      <c r="G73" s="26">
        <v>0.14099999999999999</v>
      </c>
    </row>
    <row r="74" spans="1:7" x14ac:dyDescent="0.25">
      <c r="A74" s="23"/>
      <c r="B74" s="24" t="s">
        <v>98</v>
      </c>
      <c r="C74" s="24" t="s">
        <v>125</v>
      </c>
      <c r="D74" s="24" t="s">
        <v>126</v>
      </c>
      <c r="E74" s="25">
        <v>1.2</v>
      </c>
      <c r="F74" s="25">
        <v>0</v>
      </c>
      <c r="G74" s="26">
        <v>1.2</v>
      </c>
    </row>
    <row r="75" spans="1:7" x14ac:dyDescent="0.25">
      <c r="A75" s="23"/>
      <c r="B75" s="24" t="s">
        <v>98</v>
      </c>
      <c r="C75" s="24" t="s">
        <v>125</v>
      </c>
      <c r="D75" s="24" t="s">
        <v>127</v>
      </c>
      <c r="E75" s="25">
        <v>0.29499999999999998</v>
      </c>
      <c r="F75" s="25">
        <v>0</v>
      </c>
      <c r="G75" s="26">
        <v>0.29499999999999998</v>
      </c>
    </row>
    <row r="76" spans="1:7" x14ac:dyDescent="0.25">
      <c r="A76" s="23"/>
      <c r="B76" s="24" t="s">
        <v>98</v>
      </c>
      <c r="C76" s="24" t="s">
        <v>125</v>
      </c>
      <c r="D76" s="24" t="s">
        <v>128</v>
      </c>
      <c r="E76" s="25">
        <v>0.37</v>
      </c>
      <c r="F76" s="25">
        <v>0</v>
      </c>
      <c r="G76" s="26">
        <v>0.37</v>
      </c>
    </row>
    <row r="77" spans="1:7" x14ac:dyDescent="0.25">
      <c r="A77" s="23"/>
      <c r="B77" s="24" t="s">
        <v>98</v>
      </c>
      <c r="C77" s="24" t="s">
        <v>125</v>
      </c>
      <c r="D77" s="24" t="s">
        <v>129</v>
      </c>
      <c r="E77" s="25">
        <v>0.22</v>
      </c>
      <c r="F77" s="25">
        <v>0</v>
      </c>
      <c r="G77" s="26">
        <v>0.22</v>
      </c>
    </row>
    <row r="78" spans="1:7" x14ac:dyDescent="0.25">
      <c r="A78" s="23"/>
      <c r="B78" s="24" t="s">
        <v>98</v>
      </c>
      <c r="C78" s="24" t="s">
        <v>125</v>
      </c>
      <c r="D78" s="24" t="s">
        <v>130</v>
      </c>
      <c r="E78" s="25">
        <v>0.20499999999999999</v>
      </c>
      <c r="F78" s="25">
        <v>0</v>
      </c>
      <c r="G78" s="26">
        <v>0.20499999999999999</v>
      </c>
    </row>
    <row r="79" spans="1:7" x14ac:dyDescent="0.25">
      <c r="A79" s="23"/>
      <c r="B79" s="24" t="s">
        <v>98</v>
      </c>
      <c r="C79" s="24" t="s">
        <v>125</v>
      </c>
      <c r="D79" s="24" t="s">
        <v>131</v>
      </c>
      <c r="E79" s="25">
        <v>0.35</v>
      </c>
      <c r="F79" s="25">
        <v>0</v>
      </c>
      <c r="G79" s="26">
        <v>0.35</v>
      </c>
    </row>
    <row r="80" spans="1:7" x14ac:dyDescent="0.25">
      <c r="A80" s="23"/>
      <c r="B80" s="24" t="s">
        <v>98</v>
      </c>
      <c r="C80" s="24" t="s">
        <v>125</v>
      </c>
      <c r="D80" s="24" t="s">
        <v>132</v>
      </c>
      <c r="E80" s="25">
        <v>0.25</v>
      </c>
      <c r="F80" s="25">
        <v>0</v>
      </c>
      <c r="G80" s="26">
        <v>0.25</v>
      </c>
    </row>
    <row r="81" spans="1:7" x14ac:dyDescent="0.25">
      <c r="A81" s="23"/>
      <c r="B81" s="24" t="s">
        <v>98</v>
      </c>
      <c r="C81" s="24" t="s">
        <v>125</v>
      </c>
      <c r="D81" s="24" t="s">
        <v>133</v>
      </c>
      <c r="E81" s="25">
        <v>0.2</v>
      </c>
      <c r="F81" s="25">
        <v>0</v>
      </c>
      <c r="G81" s="26">
        <v>0.2</v>
      </c>
    </row>
    <row r="82" spans="1:7" x14ac:dyDescent="0.25">
      <c r="A82" s="23"/>
      <c r="B82" s="24" t="s">
        <v>98</v>
      </c>
      <c r="C82" s="24" t="s">
        <v>125</v>
      </c>
      <c r="D82" s="24" t="s">
        <v>134</v>
      </c>
      <c r="E82" s="25">
        <v>0.16500000000000001</v>
      </c>
      <c r="F82" s="25">
        <v>0</v>
      </c>
      <c r="G82" s="26">
        <v>0.16500000000000001</v>
      </c>
    </row>
    <row r="83" spans="1:7" x14ac:dyDescent="0.25">
      <c r="A83" s="23"/>
      <c r="B83" s="24" t="s">
        <v>98</v>
      </c>
      <c r="C83" s="24" t="s">
        <v>125</v>
      </c>
      <c r="D83" s="24" t="s">
        <v>135</v>
      </c>
      <c r="E83" s="25">
        <v>0.32100000000000001</v>
      </c>
      <c r="F83" s="25">
        <v>0</v>
      </c>
      <c r="G83" s="26">
        <v>0.32100000000000001</v>
      </c>
    </row>
    <row r="84" spans="1:7" x14ac:dyDescent="0.25">
      <c r="A84" s="23"/>
      <c r="B84" s="24" t="s">
        <v>98</v>
      </c>
      <c r="C84" s="24" t="s">
        <v>125</v>
      </c>
      <c r="D84" s="24" t="s">
        <v>136</v>
      </c>
      <c r="E84" s="25">
        <v>0.42499999999999999</v>
      </c>
      <c r="F84" s="25">
        <v>0</v>
      </c>
      <c r="G84" s="26">
        <v>0.42499999999999999</v>
      </c>
    </row>
    <row r="85" spans="1:7" x14ac:dyDescent="0.25">
      <c r="A85" s="23"/>
      <c r="B85" s="24" t="s">
        <v>98</v>
      </c>
      <c r="C85" s="24" t="s">
        <v>125</v>
      </c>
      <c r="D85" s="24" t="s">
        <v>137</v>
      </c>
      <c r="E85" s="25">
        <v>0.32</v>
      </c>
      <c r="F85" s="25">
        <v>0</v>
      </c>
      <c r="G85" s="26">
        <v>0.32</v>
      </c>
    </row>
    <row r="86" spans="1:7" x14ac:dyDescent="0.25">
      <c r="A86" s="23"/>
      <c r="B86" s="24" t="s">
        <v>98</v>
      </c>
      <c r="C86" s="24" t="s">
        <v>125</v>
      </c>
      <c r="D86" s="24" t="s">
        <v>138</v>
      </c>
      <c r="E86" s="25">
        <v>0.95</v>
      </c>
      <c r="F86" s="25">
        <v>0</v>
      </c>
      <c r="G86" s="26">
        <v>0.95</v>
      </c>
    </row>
    <row r="87" spans="1:7" x14ac:dyDescent="0.25">
      <c r="A87" s="23"/>
      <c r="B87" s="24" t="s">
        <v>98</v>
      </c>
      <c r="C87" s="24" t="s">
        <v>125</v>
      </c>
      <c r="D87" s="24" t="s">
        <v>139</v>
      </c>
      <c r="E87" s="25">
        <v>0.26500000000000001</v>
      </c>
      <c r="F87" s="25">
        <v>0</v>
      </c>
      <c r="G87" s="26">
        <v>0.26500000000000001</v>
      </c>
    </row>
    <row r="88" spans="1:7" x14ac:dyDescent="0.25">
      <c r="A88" s="23"/>
      <c r="B88" s="24" t="s">
        <v>98</v>
      </c>
      <c r="C88" s="24" t="s">
        <v>125</v>
      </c>
      <c r="D88" s="24" t="s">
        <v>140</v>
      </c>
      <c r="E88" s="25">
        <v>0.28999999999999998</v>
      </c>
      <c r="F88" s="25">
        <v>0</v>
      </c>
      <c r="G88" s="26">
        <v>0.28999999999999998</v>
      </c>
    </row>
    <row r="89" spans="1:7" x14ac:dyDescent="0.25">
      <c r="A89" s="23"/>
      <c r="B89" s="24" t="s">
        <v>98</v>
      </c>
      <c r="C89" s="24" t="s">
        <v>125</v>
      </c>
      <c r="D89" s="24" t="s">
        <v>141</v>
      </c>
      <c r="E89" s="25">
        <v>0.35</v>
      </c>
      <c r="F89" s="25">
        <v>0</v>
      </c>
      <c r="G89" s="26">
        <v>0.35</v>
      </c>
    </row>
    <row r="90" spans="1:7" x14ac:dyDescent="0.25">
      <c r="A90" s="23"/>
      <c r="B90" s="24" t="s">
        <v>98</v>
      </c>
      <c r="C90" s="24" t="s">
        <v>125</v>
      </c>
      <c r="D90" s="24" t="s">
        <v>142</v>
      </c>
      <c r="E90" s="25">
        <v>0.9</v>
      </c>
      <c r="F90" s="25">
        <v>0</v>
      </c>
      <c r="G90" s="26">
        <v>0.9</v>
      </c>
    </row>
    <row r="91" spans="1:7" ht="15.75" thickBot="1" x14ac:dyDescent="0.3">
      <c r="A91" s="15" t="s">
        <v>143</v>
      </c>
      <c r="B91" s="16"/>
      <c r="C91" s="16"/>
      <c r="D91" s="16"/>
      <c r="E91" s="17">
        <f>SUM(E58:E90)</f>
        <v>17.553999999999995</v>
      </c>
      <c r="F91" s="17">
        <f t="shared" ref="F91:G91" si="2">SUM(F58:F90)</f>
        <v>0</v>
      </c>
      <c r="G91" s="18">
        <f t="shared" si="2"/>
        <v>17.553999999999995</v>
      </c>
    </row>
    <row r="92" spans="1:7" s="7" customFormat="1" ht="25.5" customHeight="1" thickBot="1" x14ac:dyDescent="0.3">
      <c r="A92" s="31"/>
      <c r="B92" s="32"/>
      <c r="C92" s="32"/>
      <c r="D92" s="32"/>
      <c r="E92" s="31"/>
      <c r="F92" s="31"/>
      <c r="G92" s="31"/>
    </row>
    <row r="93" spans="1:7" s="7" customFormat="1" ht="32.25" thickBot="1" x14ac:dyDescent="0.3">
      <c r="A93" s="3" t="s">
        <v>0</v>
      </c>
      <c r="B93" s="4" t="s">
        <v>1</v>
      </c>
      <c r="C93" s="4" t="s">
        <v>2</v>
      </c>
      <c r="D93" s="4" t="s">
        <v>3</v>
      </c>
      <c r="E93" s="5" t="s">
        <v>4</v>
      </c>
      <c r="F93" s="5" t="s">
        <v>5</v>
      </c>
      <c r="G93" s="6" t="s">
        <v>6</v>
      </c>
    </row>
    <row r="94" spans="1:7" s="7" customFormat="1" ht="203.25" customHeight="1" x14ac:dyDescent="0.25">
      <c r="A94" s="19" t="s">
        <v>144</v>
      </c>
      <c r="B94" s="28" t="s">
        <v>145</v>
      </c>
      <c r="C94" s="28" t="s">
        <v>146</v>
      </c>
      <c r="D94" s="28" t="s">
        <v>147</v>
      </c>
      <c r="E94" s="29">
        <v>11.6</v>
      </c>
      <c r="F94" s="29">
        <v>3.1</v>
      </c>
      <c r="G94" s="30" t="s">
        <v>37</v>
      </c>
    </row>
    <row r="95" spans="1:7" ht="105" x14ac:dyDescent="0.25">
      <c r="A95" s="23"/>
      <c r="B95" s="24" t="s">
        <v>145</v>
      </c>
      <c r="C95" s="24" t="s">
        <v>146</v>
      </c>
      <c r="D95" s="24" t="s">
        <v>148</v>
      </c>
      <c r="E95" s="25">
        <v>37</v>
      </c>
      <c r="F95" s="25">
        <v>11</v>
      </c>
      <c r="G95" s="26" t="s">
        <v>37</v>
      </c>
    </row>
    <row r="96" spans="1:7" ht="45" x14ac:dyDescent="0.25">
      <c r="A96" s="23"/>
      <c r="B96" s="24" t="s">
        <v>149</v>
      </c>
      <c r="C96" s="24" t="s">
        <v>146</v>
      </c>
      <c r="D96" s="24" t="s">
        <v>150</v>
      </c>
      <c r="E96" s="25">
        <v>25</v>
      </c>
      <c r="F96" s="25">
        <v>5</v>
      </c>
      <c r="G96" s="26" t="s">
        <v>37</v>
      </c>
    </row>
    <row r="97" spans="1:7" ht="15.75" thickBot="1" x14ac:dyDescent="0.3">
      <c r="A97" s="15" t="s">
        <v>151</v>
      </c>
      <c r="B97" s="16"/>
      <c r="C97" s="16"/>
      <c r="D97" s="16"/>
      <c r="E97" s="17">
        <f>SUM(E94:E96)</f>
        <v>73.599999999999994</v>
      </c>
      <c r="F97" s="17">
        <f t="shared" ref="F97" si="3">SUM(F94:F96)</f>
        <v>19.100000000000001</v>
      </c>
      <c r="G97" s="18" t="s">
        <v>37</v>
      </c>
    </row>
    <row r="98" spans="1:7" ht="15.75" thickBot="1" x14ac:dyDescent="0.3"/>
    <row r="99" spans="1:7" ht="32.25" thickBot="1" x14ac:dyDescent="0.3">
      <c r="A99" s="3" t="s">
        <v>0</v>
      </c>
      <c r="B99" s="4" t="s">
        <v>1</v>
      </c>
      <c r="C99" s="4" t="s">
        <v>2</v>
      </c>
      <c r="D99" s="4" t="s">
        <v>3</v>
      </c>
      <c r="E99" s="5" t="s">
        <v>4</v>
      </c>
      <c r="F99" s="5" t="s">
        <v>5</v>
      </c>
      <c r="G99" s="6" t="s">
        <v>6</v>
      </c>
    </row>
    <row r="100" spans="1:7" s="7" customFormat="1" ht="51.75" customHeight="1" x14ac:dyDescent="0.25">
      <c r="A100" s="19" t="s">
        <v>152</v>
      </c>
      <c r="B100" s="28" t="s">
        <v>153</v>
      </c>
      <c r="C100" s="28"/>
      <c r="D100" s="28" t="s">
        <v>154</v>
      </c>
      <c r="E100" s="29" t="s">
        <v>37</v>
      </c>
      <c r="F100" s="29" t="s">
        <v>37</v>
      </c>
      <c r="G100" s="30" t="s">
        <v>37</v>
      </c>
    </row>
    <row r="101" spans="1:7" ht="58.5" customHeight="1" x14ac:dyDescent="0.25">
      <c r="A101" s="23"/>
      <c r="B101" s="24" t="s">
        <v>155</v>
      </c>
      <c r="C101" s="24" t="s">
        <v>156</v>
      </c>
      <c r="D101" s="24" t="s">
        <v>157</v>
      </c>
      <c r="E101" s="25">
        <v>15</v>
      </c>
      <c r="F101" s="25">
        <v>0</v>
      </c>
      <c r="G101" s="26">
        <v>15</v>
      </c>
    </row>
    <row r="102" spans="1:7" ht="180" x14ac:dyDescent="0.25">
      <c r="A102" s="23"/>
      <c r="B102" s="24" t="s">
        <v>158</v>
      </c>
      <c r="C102" s="24" t="s">
        <v>159</v>
      </c>
      <c r="D102" s="24" t="s">
        <v>160</v>
      </c>
      <c r="E102" s="25" t="s">
        <v>327</v>
      </c>
      <c r="F102" s="25">
        <v>0</v>
      </c>
      <c r="G102" s="26" t="s">
        <v>327</v>
      </c>
    </row>
    <row r="103" spans="1:7" ht="285" x14ac:dyDescent="0.25">
      <c r="A103" s="23"/>
      <c r="B103" s="24" t="s">
        <v>158</v>
      </c>
      <c r="C103" s="24" t="s">
        <v>159</v>
      </c>
      <c r="D103" s="24" t="s">
        <v>162</v>
      </c>
      <c r="E103" s="25">
        <v>10</v>
      </c>
      <c r="F103" s="25">
        <v>3</v>
      </c>
      <c r="G103" s="26">
        <v>7</v>
      </c>
    </row>
    <row r="104" spans="1:7" ht="195" x14ac:dyDescent="0.25">
      <c r="A104" s="23"/>
      <c r="B104" s="24" t="s">
        <v>164</v>
      </c>
      <c r="C104" s="24" t="s">
        <v>165</v>
      </c>
      <c r="D104" s="24" t="s">
        <v>166</v>
      </c>
      <c r="E104" s="24">
        <v>50</v>
      </c>
      <c r="F104" s="25">
        <v>9</v>
      </c>
      <c r="G104" s="26">
        <v>41</v>
      </c>
    </row>
    <row r="105" spans="1:7" ht="105" x14ac:dyDescent="0.25">
      <c r="A105" s="23"/>
      <c r="B105" s="24" t="s">
        <v>167</v>
      </c>
      <c r="C105" s="24" t="s">
        <v>168</v>
      </c>
      <c r="D105" s="24" t="s">
        <v>169</v>
      </c>
      <c r="E105" s="25">
        <v>16.7</v>
      </c>
      <c r="F105" s="25">
        <v>0</v>
      </c>
      <c r="G105" s="26">
        <v>16.7</v>
      </c>
    </row>
    <row r="106" spans="1:7" ht="240" x14ac:dyDescent="0.25">
      <c r="A106" s="23"/>
      <c r="B106" s="24" t="s">
        <v>170</v>
      </c>
      <c r="C106" s="24" t="s">
        <v>171</v>
      </c>
      <c r="D106" s="24" t="s">
        <v>172</v>
      </c>
      <c r="E106" s="25" t="s">
        <v>179</v>
      </c>
      <c r="F106" s="25" t="s">
        <v>179</v>
      </c>
      <c r="G106" s="26">
        <v>0</v>
      </c>
    </row>
    <row r="107" spans="1:7" ht="195" x14ac:dyDescent="0.25">
      <c r="A107" s="23"/>
      <c r="B107" s="24" t="s">
        <v>173</v>
      </c>
      <c r="C107" s="24" t="s">
        <v>174</v>
      </c>
      <c r="D107" s="24" t="s">
        <v>175</v>
      </c>
      <c r="E107" s="25" t="s">
        <v>163</v>
      </c>
      <c r="F107" s="25" t="s">
        <v>163</v>
      </c>
      <c r="G107" s="26">
        <v>0</v>
      </c>
    </row>
    <row r="108" spans="1:7" ht="90" x14ac:dyDescent="0.25">
      <c r="A108" s="23"/>
      <c r="B108" s="24" t="s">
        <v>176</v>
      </c>
      <c r="C108" s="24" t="s">
        <v>177</v>
      </c>
      <c r="D108" s="24" t="s">
        <v>178</v>
      </c>
      <c r="E108" s="25" t="s">
        <v>179</v>
      </c>
      <c r="F108" s="25" t="s">
        <v>179</v>
      </c>
      <c r="G108" s="26">
        <v>0</v>
      </c>
    </row>
    <row r="109" spans="1:7" ht="60" x14ac:dyDescent="0.25">
      <c r="A109" s="23"/>
      <c r="B109" s="24" t="s">
        <v>180</v>
      </c>
      <c r="C109" s="24" t="s">
        <v>181</v>
      </c>
      <c r="D109" s="24" t="s">
        <v>182</v>
      </c>
      <c r="E109" s="25"/>
      <c r="F109" s="25" t="s">
        <v>37</v>
      </c>
      <c r="G109" s="26" t="s">
        <v>37</v>
      </c>
    </row>
    <row r="110" spans="1:7" ht="60" x14ac:dyDescent="0.25">
      <c r="A110" s="23"/>
      <c r="B110" s="24" t="s">
        <v>183</v>
      </c>
      <c r="C110" s="24" t="s">
        <v>159</v>
      </c>
      <c r="D110" s="24" t="s">
        <v>184</v>
      </c>
      <c r="E110" s="25" t="s">
        <v>161</v>
      </c>
      <c r="F110" s="25">
        <v>0</v>
      </c>
      <c r="G110" s="26" t="s">
        <v>161</v>
      </c>
    </row>
    <row r="111" spans="1:7" ht="105" x14ac:dyDescent="0.25">
      <c r="A111" s="23"/>
      <c r="B111" s="24" t="s">
        <v>186</v>
      </c>
      <c r="C111" s="24" t="s">
        <v>187</v>
      </c>
      <c r="D111" s="24" t="s">
        <v>188</v>
      </c>
      <c r="E111" s="25" t="s">
        <v>161</v>
      </c>
      <c r="F111" s="25" t="s">
        <v>161</v>
      </c>
      <c r="G111" s="26">
        <v>0</v>
      </c>
    </row>
    <row r="112" spans="1:7" ht="135" x14ac:dyDescent="0.25">
      <c r="A112" s="23"/>
      <c r="B112" s="24" t="s">
        <v>189</v>
      </c>
      <c r="C112" s="24" t="s">
        <v>190</v>
      </c>
      <c r="D112" s="24" t="s">
        <v>191</v>
      </c>
      <c r="E112" s="25"/>
      <c r="F112" s="25" t="s">
        <v>37</v>
      </c>
      <c r="G112" s="26" t="s">
        <v>37</v>
      </c>
    </row>
    <row r="113" spans="1:7" ht="270" x14ac:dyDescent="0.25">
      <c r="A113" s="23"/>
      <c r="B113" s="24" t="s">
        <v>192</v>
      </c>
      <c r="C113" s="24" t="s">
        <v>193</v>
      </c>
      <c r="D113" s="24" t="s">
        <v>194</v>
      </c>
      <c r="E113" s="25" t="s">
        <v>185</v>
      </c>
      <c r="F113" s="25">
        <v>0</v>
      </c>
      <c r="G113" s="26" t="s">
        <v>185</v>
      </c>
    </row>
    <row r="114" spans="1:7" ht="75" x14ac:dyDescent="0.25">
      <c r="A114" s="23"/>
      <c r="B114" s="24" t="s">
        <v>195</v>
      </c>
      <c r="C114" s="24" t="s">
        <v>159</v>
      </c>
      <c r="D114" s="24" t="s">
        <v>196</v>
      </c>
      <c r="E114" s="25" t="s">
        <v>37</v>
      </c>
      <c r="F114" s="25" t="s">
        <v>37</v>
      </c>
      <c r="G114" s="26" t="s">
        <v>37</v>
      </c>
    </row>
    <row r="115" spans="1:7" ht="75" x14ac:dyDescent="0.25">
      <c r="A115" s="23"/>
      <c r="B115" s="24" t="s">
        <v>197</v>
      </c>
      <c r="C115" s="24" t="s">
        <v>37</v>
      </c>
      <c r="D115" s="24" t="s">
        <v>198</v>
      </c>
      <c r="E115" s="25" t="s">
        <v>37</v>
      </c>
      <c r="F115" s="25" t="s">
        <v>37</v>
      </c>
      <c r="G115" s="26" t="s">
        <v>37</v>
      </c>
    </row>
    <row r="116" spans="1:7" ht="30" x14ac:dyDescent="0.25">
      <c r="A116" s="23"/>
      <c r="B116" s="24" t="s">
        <v>199</v>
      </c>
      <c r="C116" s="24" t="s">
        <v>37</v>
      </c>
      <c r="D116" s="24" t="s">
        <v>198</v>
      </c>
      <c r="E116" s="25" t="s">
        <v>37</v>
      </c>
      <c r="F116" s="25" t="s">
        <v>37</v>
      </c>
      <c r="G116" s="26" t="s">
        <v>37</v>
      </c>
    </row>
    <row r="117" spans="1:7" ht="30" x14ac:dyDescent="0.25">
      <c r="A117" s="23"/>
      <c r="B117" s="24" t="s">
        <v>200</v>
      </c>
      <c r="C117" s="24" t="s">
        <v>37</v>
      </c>
      <c r="D117" s="24" t="s">
        <v>198</v>
      </c>
      <c r="E117" s="25" t="s">
        <v>37</v>
      </c>
      <c r="F117" s="25" t="s">
        <v>37</v>
      </c>
      <c r="G117" s="26" t="s">
        <v>37</v>
      </c>
    </row>
    <row r="118" spans="1:7" ht="30" x14ac:dyDescent="0.25">
      <c r="A118" s="23"/>
      <c r="B118" s="24" t="s">
        <v>201</v>
      </c>
      <c r="C118" s="24" t="s">
        <v>37</v>
      </c>
      <c r="D118" s="24" t="s">
        <v>198</v>
      </c>
      <c r="E118" s="25" t="s">
        <v>37</v>
      </c>
      <c r="F118" s="25" t="s">
        <v>37</v>
      </c>
      <c r="G118" s="26" t="s">
        <v>37</v>
      </c>
    </row>
    <row r="119" spans="1:7" ht="120" x14ac:dyDescent="0.25">
      <c r="A119" s="33"/>
      <c r="B119" s="34" t="s">
        <v>202</v>
      </c>
      <c r="C119" s="34" t="s">
        <v>203</v>
      </c>
      <c r="D119" s="34" t="s">
        <v>204</v>
      </c>
      <c r="E119" s="35">
        <v>0.4</v>
      </c>
      <c r="F119" s="35">
        <v>0</v>
      </c>
      <c r="G119" s="36">
        <v>0.4</v>
      </c>
    </row>
    <row r="120" spans="1:7" ht="30" x14ac:dyDescent="0.25">
      <c r="A120" s="33"/>
      <c r="B120" s="34" t="s">
        <v>205</v>
      </c>
      <c r="C120" s="34" t="s">
        <v>159</v>
      </c>
      <c r="D120" s="34" t="s">
        <v>206</v>
      </c>
      <c r="E120" s="35">
        <v>30</v>
      </c>
      <c r="F120" s="35">
        <v>0</v>
      </c>
      <c r="G120" s="36">
        <v>30</v>
      </c>
    </row>
    <row r="121" spans="1:7" ht="15.75" thickBot="1" x14ac:dyDescent="0.3">
      <c r="A121" s="15" t="s">
        <v>207</v>
      </c>
      <c r="B121" s="37"/>
      <c r="C121" s="37"/>
      <c r="D121" s="37"/>
      <c r="E121" s="38">
        <f>SUM(E100:E120)</f>
        <v>122.10000000000001</v>
      </c>
      <c r="F121" s="38">
        <f t="shared" ref="F121:G121" si="4">SUM(F100:F120)</f>
        <v>12</v>
      </c>
      <c r="G121" s="39">
        <f t="shared" si="4"/>
        <v>110.10000000000001</v>
      </c>
    </row>
    <row r="122" spans="1:7" ht="29.25" customHeight="1" thickBot="1" x14ac:dyDescent="0.3"/>
    <row r="123" spans="1:7" ht="32.25" thickBot="1" x14ac:dyDescent="0.3">
      <c r="A123" s="3" t="s">
        <v>0</v>
      </c>
      <c r="B123" s="4" t="s">
        <v>1</v>
      </c>
      <c r="C123" s="4" t="s">
        <v>2</v>
      </c>
      <c r="D123" s="4" t="s">
        <v>3</v>
      </c>
      <c r="E123" s="5" t="s">
        <v>4</v>
      </c>
      <c r="F123" s="5" t="s">
        <v>5</v>
      </c>
      <c r="G123" s="6" t="s">
        <v>6</v>
      </c>
    </row>
    <row r="124" spans="1:7" s="7" customFormat="1" ht="217.5" customHeight="1" x14ac:dyDescent="0.25">
      <c r="A124" s="19" t="s">
        <v>208</v>
      </c>
      <c r="B124" s="28" t="s">
        <v>209</v>
      </c>
      <c r="C124" s="28" t="s">
        <v>210</v>
      </c>
      <c r="D124" s="28" t="s">
        <v>211</v>
      </c>
      <c r="E124" s="29" t="s">
        <v>212</v>
      </c>
      <c r="F124" s="29" t="s">
        <v>213</v>
      </c>
      <c r="G124" s="30" t="s">
        <v>214</v>
      </c>
    </row>
    <row r="125" spans="1:7" ht="90" x14ac:dyDescent="0.25">
      <c r="A125" s="23"/>
      <c r="B125" s="25" t="s">
        <v>215</v>
      </c>
      <c r="C125" s="25" t="s">
        <v>216</v>
      </c>
      <c r="D125" s="25" t="s">
        <v>217</v>
      </c>
      <c r="E125" s="25" t="s">
        <v>218</v>
      </c>
      <c r="F125" s="25" t="s">
        <v>219</v>
      </c>
      <c r="G125" s="26" t="s">
        <v>220</v>
      </c>
    </row>
    <row r="126" spans="1:7" ht="15.75" thickBot="1" x14ac:dyDescent="0.3">
      <c r="A126" s="15" t="s">
        <v>221</v>
      </c>
      <c r="B126" s="16"/>
      <c r="C126" s="16"/>
      <c r="D126" s="16"/>
      <c r="E126" s="17">
        <v>93</v>
      </c>
      <c r="F126" s="17">
        <v>10.5</v>
      </c>
      <c r="G126" s="18">
        <v>82.5</v>
      </c>
    </row>
    <row r="127" spans="1:7" ht="15.75" thickBot="1" x14ac:dyDescent="0.3">
      <c r="A127" s="31"/>
      <c r="B127" s="32"/>
      <c r="C127" s="32"/>
      <c r="D127" s="32"/>
      <c r="E127" s="31"/>
      <c r="F127" s="31"/>
      <c r="G127" s="31"/>
    </row>
    <row r="128" spans="1:7" ht="32.25" thickBot="1" x14ac:dyDescent="0.3">
      <c r="A128" s="3" t="s">
        <v>0</v>
      </c>
      <c r="B128" s="4" t="s">
        <v>1</v>
      </c>
      <c r="C128" s="4" t="s">
        <v>2</v>
      </c>
      <c r="D128" s="4" t="s">
        <v>3</v>
      </c>
      <c r="E128" s="5" t="s">
        <v>4</v>
      </c>
      <c r="F128" s="5" t="s">
        <v>5</v>
      </c>
      <c r="G128" s="6" t="s">
        <v>6</v>
      </c>
    </row>
    <row r="129" spans="1:7" s="7" customFormat="1" ht="34.5" customHeight="1" x14ac:dyDescent="0.25">
      <c r="A129" s="19" t="s">
        <v>222</v>
      </c>
      <c r="B129" s="28" t="s">
        <v>223</v>
      </c>
      <c r="C129" s="24" t="s">
        <v>224</v>
      </c>
      <c r="D129" s="28" t="s">
        <v>225</v>
      </c>
      <c r="E129" s="29">
        <v>2.5</v>
      </c>
      <c r="F129" s="29">
        <v>1</v>
      </c>
      <c r="G129" s="30">
        <v>1.5</v>
      </c>
    </row>
    <row r="130" spans="1:7" x14ac:dyDescent="0.25">
      <c r="A130" s="23"/>
      <c r="B130" s="24" t="s">
        <v>226</v>
      </c>
      <c r="C130" s="24" t="s">
        <v>224</v>
      </c>
      <c r="D130" s="24" t="s">
        <v>225</v>
      </c>
      <c r="E130" s="25">
        <v>1.5</v>
      </c>
      <c r="F130" s="25">
        <v>0</v>
      </c>
      <c r="G130" s="26">
        <v>1.4</v>
      </c>
    </row>
    <row r="131" spans="1:7" x14ac:dyDescent="0.25">
      <c r="A131" s="23"/>
      <c r="B131" s="24" t="s">
        <v>227</v>
      </c>
      <c r="C131" s="24" t="s">
        <v>224</v>
      </c>
      <c r="D131" s="24" t="s">
        <v>228</v>
      </c>
      <c r="E131" s="25">
        <v>0.49</v>
      </c>
      <c r="F131" s="25">
        <v>0</v>
      </c>
      <c r="G131" s="26">
        <v>0.49</v>
      </c>
    </row>
    <row r="132" spans="1:7" x14ac:dyDescent="0.25">
      <c r="A132" s="23"/>
      <c r="B132" s="24" t="s">
        <v>229</v>
      </c>
      <c r="C132" s="24" t="s">
        <v>224</v>
      </c>
      <c r="D132" s="24" t="s">
        <v>230</v>
      </c>
      <c r="E132" s="25">
        <v>2.145</v>
      </c>
      <c r="F132" s="25">
        <v>0</v>
      </c>
      <c r="G132" s="26">
        <v>2.145</v>
      </c>
    </row>
    <row r="133" spans="1:7" ht="15.75" thickBot="1" x14ac:dyDescent="0.3">
      <c r="A133" s="15" t="s">
        <v>231</v>
      </c>
      <c r="B133" s="16"/>
      <c r="C133" s="16"/>
      <c r="D133" s="16"/>
      <c r="E133" s="17">
        <f>SUM(E129:E132)</f>
        <v>6.6349999999999998</v>
      </c>
      <c r="F133" s="17">
        <f t="shared" ref="F133:G133" si="5">SUM(F129:F132)</f>
        <v>1</v>
      </c>
      <c r="G133" s="18">
        <f t="shared" si="5"/>
        <v>5.5350000000000001</v>
      </c>
    </row>
    <row r="134" spans="1:7" s="7" customFormat="1" ht="15.75" thickBot="1" x14ac:dyDescent="0.3">
      <c r="A134" s="1"/>
      <c r="B134" s="2"/>
      <c r="C134" s="2"/>
      <c r="D134" s="2"/>
      <c r="E134" s="1"/>
      <c r="F134" s="1"/>
      <c r="G134" s="1"/>
    </row>
    <row r="135" spans="1:7" ht="31.5" x14ac:dyDescent="0.25">
      <c r="A135" s="47" t="s">
        <v>0</v>
      </c>
      <c r="B135" s="48" t="s">
        <v>1</v>
      </c>
      <c r="C135" s="48" t="s">
        <v>2</v>
      </c>
      <c r="D135" s="48" t="s">
        <v>3</v>
      </c>
      <c r="E135" s="49" t="s">
        <v>4</v>
      </c>
      <c r="F135" s="49" t="s">
        <v>5</v>
      </c>
      <c r="G135" s="50" t="s">
        <v>6</v>
      </c>
    </row>
    <row r="136" spans="1:7" s="7" customFormat="1" ht="34.5" customHeight="1" x14ac:dyDescent="0.25">
      <c r="A136" s="23" t="s">
        <v>232</v>
      </c>
      <c r="B136" s="24" t="s">
        <v>233</v>
      </c>
      <c r="C136" s="24" t="s">
        <v>234</v>
      </c>
      <c r="D136" s="24" t="s">
        <v>235</v>
      </c>
      <c r="E136" s="25" t="s">
        <v>37</v>
      </c>
      <c r="F136" s="25">
        <v>0</v>
      </c>
      <c r="G136" s="26" t="s">
        <v>37</v>
      </c>
    </row>
    <row r="137" spans="1:7" x14ac:dyDescent="0.25">
      <c r="A137" s="23"/>
      <c r="B137" s="24" t="s">
        <v>233</v>
      </c>
      <c r="C137" s="24" t="s">
        <v>234</v>
      </c>
      <c r="D137" s="24" t="s">
        <v>236</v>
      </c>
      <c r="E137" s="25">
        <v>44.058</v>
      </c>
      <c r="F137" s="25">
        <v>0</v>
      </c>
      <c r="G137" s="26">
        <f t="shared" ref="G137:G153" si="6">E137</f>
        <v>44.058</v>
      </c>
    </row>
    <row r="138" spans="1:7" x14ac:dyDescent="0.25">
      <c r="A138" s="23"/>
      <c r="B138" s="24" t="s">
        <v>233</v>
      </c>
      <c r="C138" s="24" t="s">
        <v>234</v>
      </c>
      <c r="D138" s="24" t="s">
        <v>237</v>
      </c>
      <c r="E138" s="25">
        <v>8.94</v>
      </c>
      <c r="F138" s="25">
        <v>0</v>
      </c>
      <c r="G138" s="26">
        <f t="shared" si="6"/>
        <v>8.94</v>
      </c>
    </row>
    <row r="139" spans="1:7" x14ac:dyDescent="0.25">
      <c r="A139" s="23"/>
      <c r="B139" s="24" t="s">
        <v>233</v>
      </c>
      <c r="C139" s="24" t="s">
        <v>234</v>
      </c>
      <c r="D139" s="24" t="s">
        <v>238</v>
      </c>
      <c r="E139" s="25">
        <v>18.5</v>
      </c>
      <c r="F139" s="25">
        <v>0</v>
      </c>
      <c r="G139" s="26">
        <f t="shared" si="6"/>
        <v>18.5</v>
      </c>
    </row>
    <row r="140" spans="1:7" x14ac:dyDescent="0.25">
      <c r="A140" s="23"/>
      <c r="B140" s="24" t="s">
        <v>233</v>
      </c>
      <c r="C140" s="24" t="s">
        <v>234</v>
      </c>
      <c r="D140" s="24" t="s">
        <v>239</v>
      </c>
      <c r="E140" s="25">
        <v>31.311</v>
      </c>
      <c r="F140" s="25">
        <v>0</v>
      </c>
      <c r="G140" s="26">
        <f t="shared" si="6"/>
        <v>31.311</v>
      </c>
    </row>
    <row r="141" spans="1:7" x14ac:dyDescent="0.25">
      <c r="A141" s="23"/>
      <c r="B141" s="24" t="s">
        <v>233</v>
      </c>
      <c r="C141" s="24" t="s">
        <v>234</v>
      </c>
      <c r="D141" s="24" t="s">
        <v>240</v>
      </c>
      <c r="E141" s="25">
        <v>27.738</v>
      </c>
      <c r="F141" s="25">
        <v>0</v>
      </c>
      <c r="G141" s="26">
        <f t="shared" si="6"/>
        <v>27.738</v>
      </c>
    </row>
    <row r="142" spans="1:7" x14ac:dyDescent="0.25">
      <c r="A142" s="23"/>
      <c r="B142" s="24" t="s">
        <v>233</v>
      </c>
      <c r="C142" s="24" t="s">
        <v>234</v>
      </c>
      <c r="D142" s="24" t="s">
        <v>241</v>
      </c>
      <c r="E142" s="25">
        <v>6.56</v>
      </c>
      <c r="F142" s="25">
        <v>0</v>
      </c>
      <c r="G142" s="26">
        <f t="shared" si="6"/>
        <v>6.56</v>
      </c>
    </row>
    <row r="143" spans="1:7" x14ac:dyDescent="0.25">
      <c r="A143" s="23"/>
      <c r="B143" s="24" t="s">
        <v>233</v>
      </c>
      <c r="C143" s="24" t="s">
        <v>234</v>
      </c>
      <c r="D143" s="24" t="s">
        <v>242</v>
      </c>
      <c r="E143" s="25">
        <v>13.35</v>
      </c>
      <c r="F143" s="25">
        <v>0</v>
      </c>
      <c r="G143" s="26">
        <f t="shared" si="6"/>
        <v>13.35</v>
      </c>
    </row>
    <row r="144" spans="1:7" x14ac:dyDescent="0.25">
      <c r="A144" s="23"/>
      <c r="B144" s="24" t="s">
        <v>233</v>
      </c>
      <c r="C144" s="24" t="s">
        <v>234</v>
      </c>
      <c r="D144" s="24" t="s">
        <v>243</v>
      </c>
      <c r="E144" s="25">
        <v>14.8</v>
      </c>
      <c r="F144" s="25">
        <v>0</v>
      </c>
      <c r="G144" s="26">
        <f t="shared" si="6"/>
        <v>14.8</v>
      </c>
    </row>
    <row r="145" spans="1:7" x14ac:dyDescent="0.25">
      <c r="A145" s="23"/>
      <c r="B145" s="24" t="s">
        <v>233</v>
      </c>
      <c r="C145" s="24" t="s">
        <v>244</v>
      </c>
      <c r="D145" s="24" t="s">
        <v>245</v>
      </c>
      <c r="E145" s="25">
        <v>7</v>
      </c>
      <c r="F145" s="25">
        <v>0</v>
      </c>
      <c r="G145" s="26">
        <f t="shared" si="6"/>
        <v>7</v>
      </c>
    </row>
    <row r="146" spans="1:7" x14ac:dyDescent="0.25">
      <c r="A146" s="23"/>
      <c r="B146" s="24" t="s">
        <v>246</v>
      </c>
      <c r="C146" s="24" t="s">
        <v>247</v>
      </c>
      <c r="D146" s="24" t="s">
        <v>248</v>
      </c>
      <c r="E146" s="25">
        <v>35.409999999999997</v>
      </c>
      <c r="F146" s="25">
        <v>0</v>
      </c>
      <c r="G146" s="26">
        <f t="shared" si="6"/>
        <v>35.409999999999997</v>
      </c>
    </row>
    <row r="147" spans="1:7" ht="30" x14ac:dyDescent="0.25">
      <c r="A147" s="23"/>
      <c r="B147" s="24" t="s">
        <v>246</v>
      </c>
      <c r="C147" s="24" t="s">
        <v>247</v>
      </c>
      <c r="D147" s="24" t="s">
        <v>249</v>
      </c>
      <c r="E147" s="25">
        <v>9.25</v>
      </c>
      <c r="F147" s="25">
        <v>0</v>
      </c>
      <c r="G147" s="26">
        <f t="shared" si="6"/>
        <v>9.25</v>
      </c>
    </row>
    <row r="148" spans="1:7" x14ac:dyDescent="0.25">
      <c r="A148" s="23"/>
      <c r="B148" s="24" t="s">
        <v>233</v>
      </c>
      <c r="C148" s="24" t="s">
        <v>247</v>
      </c>
      <c r="D148" s="24" t="s">
        <v>250</v>
      </c>
      <c r="E148" s="25">
        <v>129</v>
      </c>
      <c r="F148" s="25">
        <v>0</v>
      </c>
      <c r="G148" s="26">
        <f t="shared" si="6"/>
        <v>129</v>
      </c>
    </row>
    <row r="149" spans="1:7" ht="30" x14ac:dyDescent="0.25">
      <c r="A149" s="23"/>
      <c r="B149" s="24" t="s">
        <v>233</v>
      </c>
      <c r="C149" s="24" t="s">
        <v>247</v>
      </c>
      <c r="D149" s="24" t="s">
        <v>251</v>
      </c>
      <c r="E149" s="25">
        <v>35</v>
      </c>
      <c r="F149" s="25">
        <v>0</v>
      </c>
      <c r="G149" s="26">
        <f t="shared" si="6"/>
        <v>35</v>
      </c>
    </row>
    <row r="150" spans="1:7" ht="30" x14ac:dyDescent="0.25">
      <c r="A150" s="23"/>
      <c r="B150" s="24" t="s">
        <v>246</v>
      </c>
      <c r="C150" s="24" t="s">
        <v>247</v>
      </c>
      <c r="D150" s="24" t="s">
        <v>252</v>
      </c>
      <c r="E150" s="25">
        <v>17.37</v>
      </c>
      <c r="F150" s="25">
        <v>0</v>
      </c>
      <c r="G150" s="26">
        <f t="shared" si="6"/>
        <v>17.37</v>
      </c>
    </row>
    <row r="151" spans="1:7" x14ac:dyDescent="0.25">
      <c r="A151" s="23"/>
      <c r="B151" s="24" t="s">
        <v>246</v>
      </c>
      <c r="C151" s="24" t="s">
        <v>247</v>
      </c>
      <c r="D151" s="24" t="s">
        <v>253</v>
      </c>
      <c r="E151" s="25">
        <v>70</v>
      </c>
      <c r="F151" s="25">
        <v>0</v>
      </c>
      <c r="G151" s="26">
        <f t="shared" si="6"/>
        <v>70</v>
      </c>
    </row>
    <row r="152" spans="1:7" x14ac:dyDescent="0.25">
      <c r="A152" s="23"/>
      <c r="B152" s="24" t="s">
        <v>246</v>
      </c>
      <c r="C152" s="24" t="s">
        <v>247</v>
      </c>
      <c r="D152" s="24" t="s">
        <v>254</v>
      </c>
      <c r="E152" s="25">
        <v>7.65</v>
      </c>
      <c r="F152" s="25">
        <v>0</v>
      </c>
      <c r="G152" s="26">
        <f t="shared" si="6"/>
        <v>7.65</v>
      </c>
    </row>
    <row r="153" spans="1:7" ht="30" x14ac:dyDescent="0.25">
      <c r="A153" s="23"/>
      <c r="B153" s="24" t="s">
        <v>246</v>
      </c>
      <c r="C153" s="24" t="s">
        <v>247</v>
      </c>
      <c r="D153" s="24" t="s">
        <v>255</v>
      </c>
      <c r="E153" s="25">
        <v>16.41</v>
      </c>
      <c r="F153" s="25">
        <v>0</v>
      </c>
      <c r="G153" s="26">
        <f t="shared" si="6"/>
        <v>16.41</v>
      </c>
    </row>
    <row r="154" spans="1:7" ht="15.75" thickBot="1" x14ac:dyDescent="0.3">
      <c r="A154" s="15" t="s">
        <v>256</v>
      </c>
      <c r="B154" s="16"/>
      <c r="C154" s="16"/>
      <c r="D154" s="16"/>
      <c r="E154" s="17">
        <f>SUM(E136:E153)</f>
        <v>492.34700000000004</v>
      </c>
      <c r="F154" s="17">
        <v>0</v>
      </c>
      <c r="G154" s="18">
        <f>SUM(G137:G153)</f>
        <v>492.34700000000004</v>
      </c>
    </row>
    <row r="155" spans="1:7" s="7" customFormat="1" ht="15.75" thickBot="1" x14ac:dyDescent="0.3">
      <c r="A155" s="1"/>
      <c r="B155" s="2"/>
      <c r="C155" s="2"/>
      <c r="D155" s="2"/>
      <c r="E155" s="1"/>
      <c r="F155" s="1"/>
      <c r="G155" s="1"/>
    </row>
    <row r="156" spans="1:7" ht="32.25" thickBot="1" x14ac:dyDescent="0.3">
      <c r="A156" s="3" t="s">
        <v>0</v>
      </c>
      <c r="B156" s="4" t="s">
        <v>1</v>
      </c>
      <c r="C156" s="4" t="s">
        <v>2</v>
      </c>
      <c r="D156" s="4" t="s">
        <v>3</v>
      </c>
      <c r="E156" s="5" t="s">
        <v>4</v>
      </c>
      <c r="F156" s="5" t="s">
        <v>5</v>
      </c>
      <c r="G156" s="6" t="s">
        <v>6</v>
      </c>
    </row>
    <row r="157" spans="1:7" s="7" customFormat="1" ht="56.25" customHeight="1" x14ac:dyDescent="0.25">
      <c r="A157" s="19" t="s">
        <v>257</v>
      </c>
      <c r="B157" s="28" t="s">
        <v>258</v>
      </c>
      <c r="C157" s="28" t="s">
        <v>259</v>
      </c>
      <c r="D157" s="28" t="s">
        <v>260</v>
      </c>
      <c r="E157" s="29">
        <v>40</v>
      </c>
      <c r="F157" s="29">
        <v>17</v>
      </c>
      <c r="G157" s="30">
        <v>23</v>
      </c>
    </row>
    <row r="158" spans="1:7" ht="90" x14ac:dyDescent="0.25">
      <c r="A158" s="23"/>
      <c r="B158" s="24" t="s">
        <v>261</v>
      </c>
      <c r="C158" s="24" t="s">
        <v>262</v>
      </c>
      <c r="D158" s="24" t="s">
        <v>263</v>
      </c>
      <c r="E158" s="25">
        <v>8</v>
      </c>
      <c r="F158" s="25">
        <v>3</v>
      </c>
      <c r="G158" s="26">
        <v>5</v>
      </c>
    </row>
    <row r="159" spans="1:7" ht="270" x14ac:dyDescent="0.25">
      <c r="A159" s="23"/>
      <c r="B159" s="24" t="s">
        <v>264</v>
      </c>
      <c r="C159" s="24" t="s">
        <v>265</v>
      </c>
      <c r="D159" s="24" t="s">
        <v>266</v>
      </c>
      <c r="E159" s="40">
        <v>0.34670200000000001</v>
      </c>
      <c r="F159" s="40">
        <v>0.34670200000000001</v>
      </c>
      <c r="G159" s="26">
        <v>0</v>
      </c>
    </row>
    <row r="160" spans="1:7" ht="30" x14ac:dyDescent="0.25">
      <c r="A160" s="23"/>
      <c r="B160" s="24" t="s">
        <v>267</v>
      </c>
      <c r="C160" s="24" t="s">
        <v>268</v>
      </c>
      <c r="D160" s="24"/>
      <c r="E160" s="25">
        <v>13</v>
      </c>
      <c r="F160" s="25">
        <v>2.6</v>
      </c>
      <c r="G160" s="26">
        <v>10.4</v>
      </c>
    </row>
    <row r="161" spans="1:7" ht="30" x14ac:dyDescent="0.25">
      <c r="A161" s="23"/>
      <c r="B161" s="24" t="s">
        <v>269</v>
      </c>
      <c r="C161" s="24" t="s">
        <v>270</v>
      </c>
      <c r="D161" s="24"/>
      <c r="E161" s="25">
        <v>9.8000000000000007</v>
      </c>
      <c r="F161" s="25">
        <v>5.9</v>
      </c>
      <c r="G161" s="26">
        <v>3.9000000000000004</v>
      </c>
    </row>
    <row r="162" spans="1:7" x14ac:dyDescent="0.25">
      <c r="A162" s="23"/>
      <c r="B162" s="24" t="s">
        <v>271</v>
      </c>
      <c r="C162" s="24" t="s">
        <v>272</v>
      </c>
      <c r="D162" s="24" t="s">
        <v>273</v>
      </c>
      <c r="E162" s="25">
        <v>0.1</v>
      </c>
      <c r="F162" s="25">
        <v>0</v>
      </c>
      <c r="G162" s="26">
        <v>0.1</v>
      </c>
    </row>
    <row r="163" spans="1:7" ht="30" x14ac:dyDescent="0.25">
      <c r="A163" s="23"/>
      <c r="B163" s="24" t="s">
        <v>274</v>
      </c>
      <c r="C163" s="24" t="s">
        <v>275</v>
      </c>
      <c r="D163" s="24" t="s">
        <v>276</v>
      </c>
      <c r="E163" s="25">
        <v>2.1</v>
      </c>
      <c r="F163" s="25">
        <v>2.1</v>
      </c>
      <c r="G163" s="26">
        <v>0</v>
      </c>
    </row>
    <row r="164" spans="1:7" ht="15.75" thickBot="1" x14ac:dyDescent="0.3">
      <c r="A164" s="15" t="s">
        <v>277</v>
      </c>
      <c r="B164" s="16"/>
      <c r="C164" s="16"/>
      <c r="D164" s="16"/>
      <c r="E164" s="41">
        <f>SUM(E157:E163)</f>
        <v>73.346701999999993</v>
      </c>
      <c r="F164" s="41">
        <f t="shared" ref="F164:G164" si="7">SUM(F157:F163)</f>
        <v>30.946702000000002</v>
      </c>
      <c r="G164" s="42">
        <f t="shared" si="7"/>
        <v>42.4</v>
      </c>
    </row>
    <row r="165" spans="1:7" s="7" customFormat="1" ht="25.5" customHeight="1" thickBot="1" x14ac:dyDescent="0.3">
      <c r="A165" s="1"/>
      <c r="B165" s="2"/>
      <c r="C165" s="2"/>
      <c r="D165" s="2"/>
      <c r="E165" s="1"/>
      <c r="F165" s="1"/>
      <c r="G165" s="1"/>
    </row>
    <row r="166" spans="1:7" ht="32.25" thickBot="1" x14ac:dyDescent="0.3">
      <c r="A166" s="3" t="s">
        <v>0</v>
      </c>
      <c r="B166" s="4" t="s">
        <v>1</v>
      </c>
      <c r="C166" s="4" t="s">
        <v>2</v>
      </c>
      <c r="D166" s="4" t="s">
        <v>3</v>
      </c>
      <c r="E166" s="5" t="s">
        <v>4</v>
      </c>
      <c r="F166" s="5" t="s">
        <v>5</v>
      </c>
      <c r="G166" s="6" t="s">
        <v>6</v>
      </c>
    </row>
    <row r="167" spans="1:7" s="7" customFormat="1" ht="51" customHeight="1" x14ac:dyDescent="0.25">
      <c r="A167" s="19" t="s">
        <v>278</v>
      </c>
      <c r="B167" s="28" t="s">
        <v>279</v>
      </c>
      <c r="C167" s="28" t="s">
        <v>280</v>
      </c>
      <c r="D167" s="28" t="s">
        <v>319</v>
      </c>
      <c r="E167" s="29">
        <v>20</v>
      </c>
      <c r="F167" s="29">
        <v>0</v>
      </c>
      <c r="G167" s="30">
        <v>20</v>
      </c>
    </row>
    <row r="168" spans="1:7" ht="30" x14ac:dyDescent="0.25">
      <c r="A168" s="23"/>
      <c r="B168" s="24" t="s">
        <v>281</v>
      </c>
      <c r="C168" s="24" t="s">
        <v>282</v>
      </c>
      <c r="D168" s="24" t="s">
        <v>283</v>
      </c>
      <c r="E168" s="25">
        <v>15</v>
      </c>
      <c r="F168" s="25">
        <v>0</v>
      </c>
      <c r="G168" s="26">
        <v>15</v>
      </c>
    </row>
    <row r="169" spans="1:7" ht="15.75" thickBot="1" x14ac:dyDescent="0.3">
      <c r="A169" s="15" t="s">
        <v>284</v>
      </c>
      <c r="B169" s="16"/>
      <c r="C169" s="16"/>
      <c r="D169" s="16"/>
      <c r="E169" s="17">
        <f>SUM(E167:E168)</f>
        <v>35</v>
      </c>
      <c r="F169" s="17">
        <f t="shared" ref="F169:G169" si="8">SUM(F167:F168)</f>
        <v>0</v>
      </c>
      <c r="G169" s="18">
        <f t="shared" si="8"/>
        <v>35</v>
      </c>
    </row>
    <row r="170" spans="1:7" s="7" customFormat="1" ht="15.75" thickBot="1" x14ac:dyDescent="0.3">
      <c r="A170" s="1"/>
      <c r="B170" s="2"/>
      <c r="C170" s="2"/>
      <c r="D170" s="2"/>
      <c r="E170" s="1"/>
      <c r="F170" s="1"/>
      <c r="G170" s="1"/>
    </row>
    <row r="171" spans="1:7" ht="32.25" thickBot="1" x14ac:dyDescent="0.3">
      <c r="A171" s="3" t="s">
        <v>0</v>
      </c>
      <c r="B171" s="4" t="s">
        <v>1</v>
      </c>
      <c r="C171" s="4" t="s">
        <v>2</v>
      </c>
      <c r="D171" s="4" t="s">
        <v>3</v>
      </c>
      <c r="E171" s="5" t="s">
        <v>4</v>
      </c>
      <c r="F171" s="5" t="s">
        <v>5</v>
      </c>
      <c r="G171" s="6" t="s">
        <v>6</v>
      </c>
    </row>
    <row r="172" spans="1:7" s="7" customFormat="1" ht="34.5" customHeight="1" x14ac:dyDescent="0.25">
      <c r="A172" s="19" t="s">
        <v>285</v>
      </c>
      <c r="B172" s="28" t="s">
        <v>286</v>
      </c>
      <c r="C172" s="28" t="s">
        <v>287</v>
      </c>
      <c r="D172" s="28" t="s">
        <v>288</v>
      </c>
      <c r="E172" s="29">
        <v>6</v>
      </c>
      <c r="F172" s="29">
        <v>1</v>
      </c>
      <c r="G172" s="30">
        <v>5</v>
      </c>
    </row>
    <row r="173" spans="1:7" x14ac:dyDescent="0.25">
      <c r="A173" s="23"/>
      <c r="B173" s="24" t="s">
        <v>286</v>
      </c>
      <c r="C173" s="24" t="s">
        <v>287</v>
      </c>
      <c r="D173" s="24" t="s">
        <v>289</v>
      </c>
      <c r="E173" s="25">
        <v>0.6</v>
      </c>
      <c r="F173" s="25">
        <v>0.1</v>
      </c>
      <c r="G173" s="26">
        <v>0.5</v>
      </c>
    </row>
    <row r="174" spans="1:7" ht="30" x14ac:dyDescent="0.25">
      <c r="A174" s="23"/>
      <c r="B174" s="24" t="s">
        <v>286</v>
      </c>
      <c r="C174" s="24" t="s">
        <v>287</v>
      </c>
      <c r="D174" s="24" t="s">
        <v>290</v>
      </c>
      <c r="E174" s="25">
        <v>2.4</v>
      </c>
      <c r="F174" s="25">
        <v>0.1</v>
      </c>
      <c r="G174" s="26">
        <v>2.2999999999999998</v>
      </c>
    </row>
    <row r="175" spans="1:7" x14ac:dyDescent="0.25">
      <c r="A175" s="23"/>
      <c r="B175" s="24" t="s">
        <v>286</v>
      </c>
      <c r="C175" s="24" t="s">
        <v>287</v>
      </c>
      <c r="D175" s="24" t="s">
        <v>291</v>
      </c>
      <c r="E175" s="25">
        <v>0.9</v>
      </c>
      <c r="F175" s="25">
        <v>0</v>
      </c>
      <c r="G175" s="26">
        <v>0.9</v>
      </c>
    </row>
    <row r="176" spans="1:7" ht="15.75" thickBot="1" x14ac:dyDescent="0.3">
      <c r="A176" s="15" t="s">
        <v>292</v>
      </c>
      <c r="B176" s="16"/>
      <c r="C176" s="16"/>
      <c r="D176" s="16"/>
      <c r="E176" s="17">
        <f>SUM(E172:E175)</f>
        <v>9.9</v>
      </c>
      <c r="F176" s="17">
        <f t="shared" ref="F176:G176" si="9">SUM(F172:F175)</f>
        <v>1.2000000000000002</v>
      </c>
      <c r="G176" s="18">
        <f t="shared" si="9"/>
        <v>8.6999999999999993</v>
      </c>
    </row>
    <row r="177" spans="1:8" s="7" customFormat="1" x14ac:dyDescent="0.25">
      <c r="A177" s="1"/>
      <c r="B177" s="2"/>
      <c r="C177" s="2"/>
      <c r="D177" s="2"/>
      <c r="E177" s="1"/>
      <c r="F177" s="1"/>
      <c r="G177" s="1"/>
    </row>
    <row r="178" spans="1:8" ht="31.5" x14ac:dyDescent="0.25">
      <c r="A178" s="43" t="s">
        <v>293</v>
      </c>
      <c r="B178" s="44"/>
      <c r="C178" s="44"/>
      <c r="D178" s="44"/>
      <c r="E178" s="45">
        <f>E17+E27+E34+E55+E91+E97+E126+E133+E154+E164+E169+E176</f>
        <v>928.68810199999996</v>
      </c>
      <c r="F178" s="45">
        <f>F17+F27+F34+F55+F91+F97+F126+F133+F164+F169+F176</f>
        <v>88.629701999999995</v>
      </c>
      <c r="G178" s="45">
        <f>E178-F178</f>
        <v>840.05840000000001</v>
      </c>
    </row>
    <row r="179" spans="1:8" ht="45" x14ac:dyDescent="0.25">
      <c r="H179" s="46" t="s">
        <v>294</v>
      </c>
    </row>
  </sheetData>
  <mergeCells count="3">
    <mergeCell ref="A1:G1"/>
    <mergeCell ref="C5:C6"/>
    <mergeCell ref="B4:B6"/>
  </mergeCells>
  <pageMargins left="0.7" right="0.7" top="0.78740157499999996" bottom="0.78740157499999996" header="0.3" footer="0.3"/>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Shrnutí_rozšířené_do přílohy</vt:lpstr>
      <vt:lpstr>'Shrnutí_rozšířené_do přílohy'!Oblast_tisku</vt:lpstr>
    </vt:vector>
  </TitlesOfParts>
  <Company>Ministerstvo průmyslu a obchodu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 Josef</dc:creator>
  <cp:lastModifiedBy>Ulrich Josef</cp:lastModifiedBy>
  <cp:lastPrinted>2017-08-29T11:21:14Z</cp:lastPrinted>
  <dcterms:created xsi:type="dcterms:W3CDTF">2017-08-04T09:35:47Z</dcterms:created>
  <dcterms:modified xsi:type="dcterms:W3CDTF">2017-09-25T12:38:49Z</dcterms:modified>
</cp:coreProperties>
</file>