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440" windowHeight="9600"/>
  </bookViews>
  <sheets>
    <sheet name="Measure level" sheetId="1" r:id="rId1"/>
  </sheets>
  <calcPr calcId="145621"/>
</workbook>
</file>

<file path=xl/calcChain.xml><?xml version="1.0" encoding="utf-8"?>
<calcChain xmlns="http://schemas.openxmlformats.org/spreadsheetml/2006/main">
  <c r="X15" i="1" l="1"/>
  <c r="W19" i="1"/>
  <c r="AE19" i="1" s="1"/>
  <c r="X7" i="1"/>
  <c r="W21" i="1"/>
  <c r="AE21" i="1" s="1"/>
  <c r="Y21" i="1" s="1"/>
  <c r="W17" i="1"/>
  <c r="W18" i="1"/>
  <c r="AE18" i="1" s="1"/>
  <c r="W20" i="1"/>
  <c r="AE20" i="1" s="1"/>
  <c r="Y20" i="1" s="1"/>
  <c r="W16" i="1"/>
  <c r="AF16" i="1"/>
  <c r="Z16" i="1" s="1"/>
  <c r="AF17" i="1"/>
  <c r="AF18" i="1"/>
  <c r="AF19" i="1"/>
  <c r="AF20" i="1"/>
  <c r="AF21" i="1"/>
  <c r="AE17" i="1"/>
  <c r="Z17" i="1"/>
  <c r="Z18" i="1"/>
  <c r="Z19" i="1"/>
  <c r="Z20" i="1"/>
  <c r="Z21" i="1"/>
  <c r="Y17" i="1"/>
  <c r="W14" i="1"/>
  <c r="AE14" i="1" s="1"/>
  <c r="Y14" i="1" s="1"/>
  <c r="W13" i="1"/>
  <c r="W12" i="1"/>
  <c r="AE12" i="1" s="1"/>
  <c r="Y12" i="1" s="1"/>
  <c r="W11" i="1"/>
  <c r="AE11" i="1" s="1"/>
  <c r="Y11" i="1" s="1"/>
  <c r="AF10" i="1"/>
  <c r="Z10" i="1" s="1"/>
  <c r="AF11" i="1"/>
  <c r="Z11" i="1" s="1"/>
  <c r="AF12" i="1"/>
  <c r="AF13" i="1"/>
  <c r="Z13" i="1" s="1"/>
  <c r="AF14" i="1"/>
  <c r="Z14" i="1" s="1"/>
  <c r="W10" i="1"/>
  <c r="AE10" i="1" s="1"/>
  <c r="Y10" i="1" s="1"/>
  <c r="AE13" i="1"/>
  <c r="Y13" i="1" s="1"/>
  <c r="Z12" i="1"/>
  <c r="AF9" i="1"/>
  <c r="Z9" i="1" s="1"/>
  <c r="W9" i="1"/>
  <c r="AE9" i="1" s="1"/>
  <c r="Y9" i="1" s="1"/>
  <c r="AF8" i="1"/>
  <c r="Z8" i="1" s="1"/>
  <c r="W8" i="1"/>
  <c r="AE8" i="1" s="1"/>
  <c r="Y8" i="1" l="1"/>
  <c r="W7" i="1"/>
  <c r="Y18" i="1"/>
  <c r="W15" i="1"/>
  <c r="AE16" i="1"/>
  <c r="Y16" i="1" s="1"/>
</calcChain>
</file>

<file path=xl/sharedStrings.xml><?xml version="1.0" encoding="utf-8"?>
<sst xmlns="http://schemas.openxmlformats.org/spreadsheetml/2006/main" count="183" uniqueCount="98">
  <si>
    <t xml:space="preserve"> </t>
  </si>
  <si>
    <t>CEF</t>
  </si>
  <si>
    <t>mil. €</t>
  </si>
  <si>
    <t>CV001P</t>
  </si>
  <si>
    <t>Zlepšení plavebních podmínek na Dolním Labi v úseku Střekov – st. hr.</t>
  </si>
  <si>
    <t>Modernizace dolního Labe</t>
  </si>
  <si>
    <t>Modernizace středního Labe včetně splavnění do Pardubic</t>
  </si>
  <si>
    <t>CV002P</t>
  </si>
  <si>
    <t>CV003P</t>
  </si>
  <si>
    <t>Modernizace dolní Vltavy</t>
  </si>
  <si>
    <t>Vlastní zdymadlo Plavebního stupně Děčín v ř.km 737,12 je tvořeno plavební komorou s užitnými rozměry 200 x 24 m, pohyblivým jezem o třech polích, rybími přechody a terestrickými biokoridory a malou vodní elektrárnou se dvěma turbínami výkonu 7,9 MW. Jezová zdrž zajistí plavební podmínky od výjezdu z horní rejdy plavebního stupně až do prostoru Boletic.</t>
  </si>
  <si>
    <t>Stupeň Přelouč bude sloužit pro překonání spádu 8,4 m mezi jezem Týnec nad Labem a Přelouč v navržené plavební komoře. Plavební provoz bude obcházet laterálním kanálem délky 3,15 km nesplavný úsek řeky s velkým podélným spádem, jež je třeba z hlediska ekologických nároků zachovat. Součástí stavby je i přeložka silnic II.a III.tř. v délce 1,6 km s novým přemostěním Labe</t>
  </si>
  <si>
    <t>Stupeň Přelouč II</t>
  </si>
  <si>
    <t>Modernizace plavební komory Srnojedy</t>
  </si>
  <si>
    <t>VD Velký Osek, modernizace plavební komory</t>
  </si>
  <si>
    <t>Modernizace plavební komory Brandýs nad Labem</t>
  </si>
  <si>
    <t>Silniční most přes Labe mezi Valy a Mělicemi</t>
  </si>
  <si>
    <t>Stabilizace plavební dráhy v přístavu Chvaletice</t>
  </si>
  <si>
    <t>Veřejný přístav Pardubice</t>
  </si>
  <si>
    <t>Plavební komora z roku 1937 bude modernizována v rozsahu obou ohlaví plavební komory (osazení provizorního hrazení), stěn plavebních komor (náhrada kamenného povrchu včetně vystrojení), zvýšení plata, přístup pro těžký jeřáb, v horní rejdě svodidla a čekací stání, dolní rejda bude rozšířena, prodloužena a prohloubena, budou osazena svodidla a vybudováno čekací stání</t>
  </si>
  <si>
    <t xml:space="preserve">Plavební komora z roku 1952 bude modernizována v rozsahu: sanace stěn, vystrojení (úvazné prvky, žebříky, odrazné trámce) vč. plata, hydraulické pohony, ovládání (velín a elektroinstalace), horní poklopová vrata. </t>
  </si>
  <si>
    <t>Stávající plavební komora byla dokončena v roce 1936 a nachází se ve velmi složitých geologických podmínkách. Zejména od 80. let se stavební stav dna i zdí výrazně zhoršuje. V letech 1994-5 proběhla rekonstrukce povrchů zdí, která ale neodstranila problémy v založení. Navržená modernizace plavební komory zahrnuje zřízení nového dna, sanaci spodní části zdí a modernizaci technologie ovládání.</t>
  </si>
  <si>
    <t>Předmětem projektu je výstavba nového silničního mostu přes Labe včetně úpravy předpolí na silnici III/32219 mezi Valy a Mělicemi jako náhrada stávajícího mostního provizoria BAILEY BRIDGE s podjezdnou výškou 3,5 m a šířkou pole 16 m. Kromě nového silničního mostu délky 190 s podjezdnou výškou 7,0 m bude součástí stavby rozšíření a směrová a výšková úprava komunikace na obou březích</t>
  </si>
  <si>
    <t>Předmětem projektu je výstavba pravobřežní koncentrační hráze, která stabilizuje parametry plavební dráhy v prostoru přístavu Chvaletice.</t>
  </si>
  <si>
    <t>Projekt zahrnuje výstavbu nábřežní zdi překladiště pro 4 lodní polohy délky 480 m včetně manipulační plochy šířky 50 m, 2 čekací stání a zařízení na poskytování služeb pro plavidla ve veřejném přístavu vymezených zákonem o vodách (odběr odpadů, tankování pohonných hmot a pitné vody). Jako vyvolaná investice bude zřízena přístupová veřejná komunikace k překladišti.</t>
  </si>
  <si>
    <t>Zabezpečení podjezdných výšek na Vltavské vodní cestě</t>
  </si>
  <si>
    <t>Zvýšení podjezdné výšky vyžaduje rekonstrukci 5 přemostění přes plavební kanál Vraňany - Hořín a 3 přemostění přes pl.kanál Trója - Podbaba. Realizována bude náhrada stávajícího přemostění silnice III.tř novým mostem ve Vrbně a v Lužci n.V., dále budou rekonstruovány mosty místních momunikací na zdvižné v Lužci n.V. a Vraňanech, železniční most v Lužci n.V. bude rovněž zdvižný. 3 mosty na místních komunikacích v Praze budou zdviženy při zachování stávající nosné konstrukce.</t>
  </si>
  <si>
    <t>Plavební komora Praha - Staré Město</t>
  </si>
  <si>
    <t>Úprava ohlaví PK Hořín</t>
  </si>
  <si>
    <t>Zvýšení ponorů na Vltavské vodní cestě</t>
  </si>
  <si>
    <t>Cílem projektu je vytvoření paralelní, nezávislé, vodní cesty k plavební komoře Praha – Smíchov, která zajistí propojení zdrže Helmovského jezu a zdrže Šítkovského jezu. Bude vybudována nová plavební komora Praha – Staré Město překonávající spád Staroměstského jezu, dále bude plavební dráha využívat zdrž Staroměstského jezu a spád Šítkovského jezu bude překonán stávající plavební komorou Praha - Mánes.</t>
  </si>
  <si>
    <t>Předmětem projektu je úprava dolního ohlaví plavebních komor Hořín, které v současnosti omezuje podjezdnou výšku na vjezdu na Vltavskou vodní cestu stávajícím pevným přemostěním na dolním ohlaví, plnící zároveň funkci stěny šachtové plavební komory. V rámci projektu bude stávající ohlaví šířky 11 m stavebně upraveno tak, aby umožňovalo podjezdnou výšku 7,0 m a šířku 12,0 m.</t>
  </si>
  <si>
    <t xml:space="preserve">Projekt zahrnuje úpravu parametrů plavební dráhy (lokální prohrábky dna) na vltavské vodní cestě - zvýšení využitelného ponoru, resp. plavební hloubky. </t>
  </si>
  <si>
    <t>Úprava  plavebních úžin Zbraslav, Štěchovice</t>
  </si>
  <si>
    <t xml:space="preserve">Projekt zahrnuje úpravu parametrů plavební dráhy (prohrábky dna, korekce břehů) dle vyhlášky č. 222/1995 Sb. </t>
  </si>
  <si>
    <t>Modernizace rejd PK Štvanice</t>
  </si>
  <si>
    <t xml:space="preserve">Projekt zahrnuje modernizaci horní a dolní rejdy plavební komory Štvanice - zajištění čekacích stání. </t>
  </si>
  <si>
    <t>Modernizace rejd PK Dolní Beřkovice</t>
  </si>
  <si>
    <t xml:space="preserve">Projekt zahrnuje modernizaci horní a dolní rejdy plavební komory Dolní Beřkovice - zajištění čekacích stání. </t>
  </si>
  <si>
    <t>Získání ÚR, časově omezeny vyjímky</t>
  </si>
  <si>
    <t>Schválení pl. Odstávek</t>
  </si>
  <si>
    <t>Schválení pl. odstávek, problém s těsnící jímkou dna a výskytem nepředvídané dřevní konstrukce v místě injektáží</t>
  </si>
  <si>
    <t xml:space="preserve">Lock Přelouč shall serve to compensate for a rise of 8.4m between weir Týnec nad Labem and Přelouč in the proposed lock chamber. Navigation shall bypass a non-navigable section of the road with steep gradient that must be protected due to environmental reasons by a lateral 3.15 km channel. The project also includes relocation of Class II and III roads in the length of 1.6km with a new bridge over Labe.  </t>
  </si>
  <si>
    <t xml:space="preserve">Lock chamber built in 1952 shall be upgraded - reinstating of walls; equipment (mooring elements, ladders, fixed fenders) incl. the plateau, hydraulic engines, control (control room and electric installations), top gates. </t>
  </si>
  <si>
    <t xml:space="preserve">The project includes upgrading of the top and bottom docks of lock chamber Dolní Beřkovice - ensuring of mooring spaces. </t>
  </si>
  <si>
    <t xml:space="preserve">The project includes upgrading of the top and bottom docks of lock chamber Štvanice - ensuring of mooring spaces. </t>
  </si>
  <si>
    <t>Project aimed at modification of the navigation parameters (channel dredging, corrections to banks) pursuant to Decree No 222/1995 Coll.</t>
  </si>
  <si>
    <t xml:space="preserve">Project includes modification of the navigation parameters (local channel) on the Vltava waterway - improved navigation draught; or navigation depth.   </t>
  </si>
  <si>
    <t xml:space="preserve"> Cluster / project</t>
  </si>
  <si>
    <t>Investors</t>
  </si>
  <si>
    <t xml:space="preserve">Maturity and suitability (pursuant to ex-ante conditionalities) </t>
  </si>
  <si>
    <r>
      <t>Compliance with the strategy and concept maturity
Y</t>
    </r>
    <r>
      <rPr>
        <sz val="12"/>
        <color indexed="8"/>
        <rFont val="Calibri"/>
        <family val="2"/>
        <charset val="238"/>
      </rPr>
      <t xml:space="preserve"> </t>
    </r>
    <r>
      <rPr>
        <b/>
        <sz val="12"/>
        <color indexed="8"/>
        <rFont val="Calibri"/>
        <family val="2"/>
        <charset val="238"/>
      </rPr>
      <t>/ - /</t>
    </r>
    <r>
      <rPr>
        <sz val="12"/>
        <color indexed="8"/>
        <rFont val="Calibri"/>
        <family val="2"/>
        <charset val="238"/>
      </rPr>
      <t xml:space="preserve"> </t>
    </r>
    <r>
      <rPr>
        <b/>
        <sz val="12"/>
        <color indexed="8"/>
        <rFont val="Calibri"/>
        <family val="2"/>
        <charset val="238"/>
      </rPr>
      <t>N</t>
    </r>
    <r>
      <rPr>
        <sz val="12"/>
        <color indexed="8"/>
        <rFont val="Calibri"/>
        <family val="2"/>
        <charset val="238"/>
      </rPr>
      <t xml:space="preserve"> 
Y = green, 
- with reservations = yellow, 
N = red</t>
    </r>
  </si>
  <si>
    <t>Preparation schedule plan</t>
  </si>
  <si>
    <t>Implementation schedule plan</t>
  </si>
  <si>
    <t>Costs and European sources</t>
  </si>
  <si>
    <t>Main risks related to schedules and costs</t>
  </si>
  <si>
    <t>Cluster / project / number</t>
  </si>
  <si>
    <t>Cluster / project</t>
  </si>
  <si>
    <t xml:space="preserve">Project related to cluster </t>
  </si>
  <si>
    <t xml:space="preserve">Measure/ project description / Justification </t>
  </si>
  <si>
    <t>Name of organisation in charge</t>
  </si>
  <si>
    <t>Feasibility and maturity pursuant to TS EAC</t>
  </si>
  <si>
    <t>Compliance with strategy</t>
  </si>
  <si>
    <t>Strategic priority until 2020</t>
  </si>
  <si>
    <r>
      <t xml:space="preserve">Main pending issues </t>
    </r>
    <r>
      <rPr>
        <sz val="14"/>
        <color indexed="8"/>
        <rFont val="Calibri"/>
        <family val="2"/>
        <charset val="238"/>
      </rPr>
      <t xml:space="preserve">
</t>
    </r>
    <r>
      <rPr>
        <sz val="12"/>
        <color indexed="8"/>
        <rFont val="Calibri"/>
        <family val="2"/>
        <charset val="238"/>
      </rPr>
      <t>(conceptual / justification) or dependence on other non-defined measures/plans</t>
    </r>
  </si>
  <si>
    <t>Feasibility study and CBA finalised and positive, EU funding needed</t>
  </si>
  <si>
    <t>Included in the zoning plan</t>
  </si>
  <si>
    <t>State aid issues addressed</t>
  </si>
  <si>
    <t>EIA / other environmental assessments finalised</t>
  </si>
  <si>
    <t xml:space="preserve">Zoning procedure finalised </t>
  </si>
  <si>
    <t>Building permit awarded</t>
  </si>
  <si>
    <t>Land purchases finalised</t>
  </si>
  <si>
    <t>Tender launched</t>
  </si>
  <si>
    <r>
      <t xml:space="preserve">Main contract signed
</t>
    </r>
    <r>
      <rPr>
        <sz val="12"/>
        <color indexed="8"/>
        <rFont val="Calibri"/>
        <family val="2"/>
        <charset val="238"/>
      </rPr>
      <t>(works start)</t>
    </r>
  </si>
  <si>
    <t>Certification starts</t>
  </si>
  <si>
    <t>Implementation finalised</t>
  </si>
  <si>
    <t>Investment costs</t>
  </si>
  <si>
    <t>Non-EU sources</t>
  </si>
  <si>
    <t>OPT 2007 - 2013</t>
  </si>
  <si>
    <t>OPT 2014 - 2020</t>
  </si>
  <si>
    <t>Short description of risks</t>
  </si>
  <si>
    <t>bn. CZK</t>
  </si>
  <si>
    <t>WWD</t>
  </si>
  <si>
    <t>Fulfilled</t>
  </si>
  <si>
    <t>Yes</t>
  </si>
  <si>
    <t>Nezískání kladného stYesviska EIA</t>
  </si>
  <si>
    <t>No LP</t>
  </si>
  <si>
    <t xml:space="preserve">The lock itself of Waterworks Děčín at r.km. 737.12 consists of a lock chamber with gauge dimensions of 200x24 m, mobile three-opening weir, fish ladders and terrestrial bio-corridors and small 7.9 MW power plant with two turbines. The weir basin shall ensure navigation condition from the exit of the top dock of the waterworks to the area of Boletice.  </t>
  </si>
  <si>
    <t xml:space="preserve">The project consists of building of the right-bank concentration dam serving to stabilise navigation route parameters in the area of the Chvaletice port. </t>
  </si>
  <si>
    <t xml:space="preserve">The aim of the project is to create a parallel waterway independent on the lock chamber Praha-Smíchov that shall connect the basins of weirs Helmovský and Šítkovský. A new lock chamber shall be built to compensate for the rise of the weir Staroměstský; the navigation route will continue to use the basin of the Staroměstský weir while the rise of the Šítkovský weir shall be passed using the exising lock chamber Praha - Mánes. </t>
  </si>
  <si>
    <t>The project consists in modifications of the bottom gate head of the Hořín lock chambers that currently limits the vertical clearance upon entry to the Vltava waterway by the current permanent bridge on the bottom gate that serves at the same time as the shaf lock. The existing head gate in the width of 11 m shall be adjusted to allow for a clearance of 7.0m and width of 12.0m.</t>
  </si>
  <si>
    <t xml:space="preserve">Lock chamber built in 1937 shall be upgraded - both gate heads of the lock chamber (mounting of temporary plate gates); lock chamber walls (replacing of the stone surface incl. equipment), levelling of the plateau, access for heavy cranes; guide walls and mooring spaces in the top dock; bottom dock to be made larger, longer and deeper, with installed guide walls and constructed mooring spaces. </t>
  </si>
  <si>
    <t xml:space="preserve">The existing lock chamber was built in 1936 and is located in an area with extremely difficult geological conditions. The structural condition of the bottom and walls has been significantly deteriorating, in particular since the 1980s. Reconstruction of the walls surface was carried out in 1994-5 that nevertheless did not eliminate the problems related to foundations. The proposed upgrading consists in implementing of a new bottom, reinstating of bottom parts of walls and upgrading of the control technology. </t>
  </si>
  <si>
    <t xml:space="preserve">The project consists of building of a new road bridge over Labe incl. works on access to bridge on road III/32219 in between Valy and Mělice to replace the current temporary BAILEY BRIDGE in place with a clearance of 3.5m and width of frame of 16 m. In addition to the new 190m long bridge with a clearance of 7.0 m, the road shall be widened and alignment parameters on both bank shall be adjusted. </t>
  </si>
  <si>
    <t xml:space="preserve">The project consists of building of the bank wall of the transhipment site for 4 vessel position in the length of 480 m including a 50 m wide manipulation area, 2 mooring places and equipment for provision of services to vessels in public ports as defined by the Act on Waters (waste and sewage off-take, refuelling, supply of drinking water). A public access road to the transhipment site shall be implemented as an induced investment.  </t>
  </si>
  <si>
    <t>The reconstruction of 5 bridges over the navigation channel Vraňany-Hořín and 3 bridges over the navigation channel Trója - Podbaba. The current bridges on the class III road shall be replaced by new bridges in Vrbno and Lužec n.V; bridges on local roads in Lužec n.V. and Vraňany shall be reconstructed into lifting bridges, the railway bridge in Lužec n.V. shall also be a lifting one. 3 bridges on local roads in Prague will be elevated using the existing supporting structures.</t>
  </si>
  <si>
    <t>2015  ex-post</t>
  </si>
  <si>
    <t>Natura2000 - 2005      EIA - 2015 ex post</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</si>
</sst>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indexed="8"/>
      <name val="Calibri"/>
      <family val="2"/>
      <charset val="238"/>
    </font>
    <font>
      <sz val="11"/>
      <color indexed="8"/>
      <name val="Calibri"/>
      <family val="2"/>
      <charset val="238"/>
    </font>
    <font>
      <sz val="11"/>
      <color indexed="8"/>
      <name val="Calibri"/>
      <family val="2"/>
      <charset val="238"/>
    </font>
    <font>
      <b/>
      <sz val="14"/>
      <color indexed="54"/>
      <name val="Calibri"/>
      <family val="2"/>
    </font>
    <font>
      <b/>
      <sz val="14"/>
      <color indexed="8"/>
      <name val="Calibri"/>
      <family val="2"/>
    </font>
    <font>
      <sz val="14"/>
      <color indexed="8"/>
      <name val="Calibri"/>
      <family val="2"/>
    </font>
    <font>
      <sz val="8"/>
      <name val="Calibri"/>
      <family val="2"/>
    </font>
    <font>
      <sz val="14"/>
      <color indexed="8"/>
      <name val="Calibri"/>
      <family val="2"/>
      <charset val="238"/>
    </font>
    <font>
      <sz val="12"/>
      <color indexed="8"/>
      <name val="Calibri"/>
      <family val="2"/>
      <charset val="238"/>
    </font>
    <font>
      <sz val="10"/>
      <name val="Arial"/>
      <family val="2"/>
      <charset val="238"/>
    </font>
    <font>
      <sz val="8"/>
      <name val="Arial"/>
      <family val="2"/>
      <charset val="238"/>
    </font>
    <font>
      <b/>
      <sz val="11"/>
      <color indexed="8"/>
      <name val="Calibri"/>
      <family val="2"/>
      <charset val="238"/>
    </font>
    <font>
      <b/>
      <sz val="11"/>
      <color indexed="54"/>
      <name val="Calibri"/>
      <family val="2"/>
      <charset val="238"/>
    </font>
    <font>
      <sz val="11"/>
      <color indexed="54"/>
      <name val="Calibri"/>
      <family val="2"/>
      <charset val="238"/>
    </font>
    <font>
      <sz val="11"/>
      <name val="Calibri"/>
      <family val="2"/>
      <charset val="238"/>
    </font>
    <font>
      <b/>
      <sz val="12"/>
      <color indexed="8"/>
      <name val="Calibri"/>
      <family val="2"/>
      <charset val="238"/>
    </font>
  </fonts>
  <fills count="11">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53"/>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55"/>
        <bgColor indexed="64"/>
      </patternFill>
    </fill>
    <fill>
      <patternFill patternType="solid">
        <fgColor indexed="41"/>
        <bgColor indexed="64"/>
      </patternFill>
    </fill>
  </fills>
  <borders count="56">
    <border>
      <left/>
      <right/>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style="medium">
        <color indexed="64"/>
      </left>
      <right/>
      <top/>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s>
  <cellStyleXfs count="2">
    <xf numFmtId="0" fontId="0" fillId="0" borderId="0"/>
    <xf numFmtId="0" fontId="11" fillId="0" borderId="0"/>
  </cellStyleXfs>
  <cellXfs count="220">
    <xf numFmtId="0" fontId="0" fillId="0" borderId="0" xfId="0"/>
    <xf numFmtId="0" fontId="0" fillId="0" borderId="0" xfId="0" applyAlignment="1">
      <alignment horizontal="center" vertical="top"/>
    </xf>
    <xf numFmtId="0" fontId="0" fillId="0" borderId="0" xfId="0" applyAlignment="1">
      <alignment vertical="top"/>
    </xf>
    <xf numFmtId="0" fontId="5" fillId="2" borderId="1" xfId="0" applyFont="1" applyFill="1" applyBorder="1" applyAlignment="1">
      <alignment horizontal="center" vertical="top" wrapText="1"/>
    </xf>
    <xf numFmtId="0" fontId="0" fillId="0" borderId="0" xfId="0" applyAlignment="1">
      <alignment vertical="center"/>
    </xf>
    <xf numFmtId="0" fontId="5" fillId="5" borderId="5" xfId="0" applyFont="1" applyFill="1" applyBorder="1" applyAlignment="1">
      <alignment horizontal="center" vertical="top" wrapText="1"/>
    </xf>
    <xf numFmtId="0" fontId="0" fillId="0" borderId="6" xfId="0" applyFill="1" applyBorder="1" applyAlignment="1">
      <alignment horizontal="left" vertical="top" wrapText="1"/>
    </xf>
    <xf numFmtId="0" fontId="0" fillId="0" borderId="0" xfId="0" applyFill="1" applyBorder="1" applyAlignment="1">
      <alignment horizontal="left" vertical="top" wrapText="1"/>
    </xf>
    <xf numFmtId="0" fontId="0" fillId="0" borderId="0" xfId="0" applyBorder="1" applyAlignment="1">
      <alignment vertical="top"/>
    </xf>
    <xf numFmtId="0" fontId="0" fillId="0" borderId="7" xfId="0" applyFill="1" applyBorder="1" applyAlignment="1">
      <alignment horizontal="left" vertical="top" wrapText="1"/>
    </xf>
    <xf numFmtId="0" fontId="0" fillId="0" borderId="6" xfId="0" applyBorder="1" applyAlignment="1">
      <alignment vertical="top"/>
    </xf>
    <xf numFmtId="0" fontId="0" fillId="0" borderId="8" xfId="0" applyBorder="1" applyAlignment="1">
      <alignment vertical="top"/>
    </xf>
    <xf numFmtId="0" fontId="0" fillId="0" borderId="7" xfId="0" applyBorder="1" applyAlignment="1">
      <alignment vertical="top"/>
    </xf>
    <xf numFmtId="0" fontId="0" fillId="0" borderId="9" xfId="0" applyBorder="1" applyAlignment="1">
      <alignment vertical="top"/>
    </xf>
    <xf numFmtId="0" fontId="0" fillId="0" borderId="0" xfId="0" applyFill="1" applyBorder="1"/>
    <xf numFmtId="0" fontId="0" fillId="0" borderId="10" xfId="0" applyBorder="1" applyAlignment="1">
      <alignment horizontal="center" vertical="top"/>
    </xf>
    <xf numFmtId="0" fontId="10" fillId="0" borderId="11" xfId="1" applyFont="1" applyFill="1" applyBorder="1" applyAlignment="1">
      <alignment vertical="center"/>
    </xf>
    <xf numFmtId="0" fontId="0" fillId="0" borderId="11" xfId="0" applyBorder="1" applyAlignment="1">
      <alignment horizontal="left" vertical="top" wrapText="1"/>
    </xf>
    <xf numFmtId="0" fontId="0" fillId="0" borderId="12" xfId="0" applyFill="1" applyBorder="1" applyAlignment="1">
      <alignment horizontal="left" vertical="top" wrapText="1"/>
    </xf>
    <xf numFmtId="0" fontId="0" fillId="0" borderId="13" xfId="0" applyFill="1" applyBorder="1" applyAlignment="1">
      <alignment horizontal="left" vertical="top" wrapText="1"/>
    </xf>
    <xf numFmtId="0" fontId="4" fillId="6" borderId="13" xfId="0" applyFont="1" applyFill="1" applyBorder="1" applyAlignment="1">
      <alignment horizontal="left" vertical="top" wrapText="1"/>
    </xf>
    <xf numFmtId="0" fontId="0" fillId="0" borderId="13" xfId="0" applyBorder="1" applyAlignment="1">
      <alignment vertical="top"/>
    </xf>
    <xf numFmtId="0" fontId="0" fillId="0" borderId="14" xfId="0" applyBorder="1" applyAlignment="1">
      <alignment horizontal="center" vertical="top"/>
    </xf>
    <xf numFmtId="0" fontId="0" fillId="0" borderId="15" xfId="0" applyFill="1" applyBorder="1" applyAlignment="1">
      <alignment horizontal="left" vertical="top" wrapText="1"/>
    </xf>
    <xf numFmtId="0" fontId="0" fillId="7" borderId="16" xfId="0" applyFill="1" applyBorder="1" applyAlignment="1">
      <alignment horizontal="center" vertical="top" wrapText="1"/>
    </xf>
    <xf numFmtId="0" fontId="4" fillId="0" borderId="12" xfId="0" applyFont="1" applyFill="1" applyBorder="1" applyAlignment="1">
      <alignment horizontal="left" vertical="top" wrapText="1"/>
    </xf>
    <xf numFmtId="0" fontId="4" fillId="6" borderId="17" xfId="0" applyFont="1" applyFill="1" applyBorder="1" applyAlignment="1">
      <alignment horizontal="left" vertical="top" wrapText="1"/>
    </xf>
    <xf numFmtId="0" fontId="0" fillId="0" borderId="18" xfId="0" applyBorder="1" applyAlignment="1">
      <alignment vertical="top"/>
    </xf>
    <xf numFmtId="0" fontId="0" fillId="0" borderId="2" xfId="0" applyBorder="1" applyAlignment="1">
      <alignment horizontal="center" vertical="top"/>
    </xf>
    <xf numFmtId="0" fontId="0" fillId="0" borderId="10" xfId="0" applyBorder="1" applyAlignment="1">
      <alignment vertical="top"/>
    </xf>
    <xf numFmtId="0" fontId="0" fillId="0" borderId="11" xfId="0" applyFill="1" applyBorder="1" applyAlignment="1">
      <alignment horizontal="left" vertical="top" wrapText="1"/>
    </xf>
    <xf numFmtId="0" fontId="0" fillId="0" borderId="11" xfId="0" applyBorder="1" applyAlignment="1">
      <alignment vertical="top"/>
    </xf>
    <xf numFmtId="0" fontId="0" fillId="0" borderId="12" xfId="0" applyFill="1" applyBorder="1"/>
    <xf numFmtId="0" fontId="10" fillId="0" borderId="19" xfId="0" applyFont="1" applyFill="1" applyBorder="1" applyAlignment="1">
      <alignment horizontal="left" vertical="center" wrapText="1"/>
    </xf>
    <xf numFmtId="0" fontId="0" fillId="0" borderId="3" xfId="0" applyFill="1" applyBorder="1" applyAlignment="1">
      <alignment horizontal="left" vertical="top" wrapText="1"/>
    </xf>
    <xf numFmtId="0" fontId="0" fillId="7" borderId="20" xfId="0" applyFill="1" applyBorder="1" applyAlignment="1">
      <alignment horizontal="center" vertical="top" wrapText="1"/>
    </xf>
    <xf numFmtId="0" fontId="0" fillId="0" borderId="16" xfId="0" applyFill="1" applyBorder="1" applyAlignment="1">
      <alignment horizontal="left" vertical="top" wrapText="1"/>
    </xf>
    <xf numFmtId="0" fontId="0" fillId="0" borderId="20" xfId="0" applyFill="1" applyBorder="1" applyAlignment="1">
      <alignment horizontal="left" vertical="top" wrapText="1"/>
    </xf>
    <xf numFmtId="0" fontId="0" fillId="0" borderId="17" xfId="0" applyBorder="1" applyAlignment="1">
      <alignment vertical="top"/>
    </xf>
    <xf numFmtId="0" fontId="10" fillId="0" borderId="21"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10" fillId="0" borderId="19" xfId="0" applyFont="1" applyFill="1" applyBorder="1" applyAlignment="1">
      <alignment horizontal="center" vertical="center" wrapText="1"/>
    </xf>
    <xf numFmtId="0" fontId="0" fillId="0" borderId="19" xfId="0" applyFill="1" applyBorder="1" applyAlignment="1">
      <alignment horizontal="left" vertical="top" wrapText="1"/>
    </xf>
    <xf numFmtId="0" fontId="3" fillId="6" borderId="23" xfId="0" applyFont="1" applyFill="1" applyBorder="1" applyAlignment="1">
      <alignment horizontal="center" vertical="top"/>
    </xf>
    <xf numFmtId="17" fontId="3" fillId="0" borderId="24" xfId="0" applyNumberFormat="1" applyFont="1" applyFill="1" applyBorder="1" applyAlignment="1">
      <alignment horizontal="center" vertical="top"/>
    </xf>
    <xf numFmtId="0" fontId="3" fillId="7" borderId="13" xfId="0" applyFont="1" applyFill="1" applyBorder="1" applyAlignment="1">
      <alignment horizontal="center" vertical="top"/>
    </xf>
    <xf numFmtId="0" fontId="3" fillId="0" borderId="13" xfId="0" applyFont="1" applyFill="1" applyBorder="1" applyAlignment="1">
      <alignment horizontal="center" vertical="top"/>
    </xf>
    <xf numFmtId="0" fontId="3" fillId="0" borderId="17" xfId="0" applyFont="1" applyFill="1" applyBorder="1" applyAlignment="1">
      <alignment horizontal="center" vertical="top"/>
    </xf>
    <xf numFmtId="0" fontId="3" fillId="6" borderId="17" xfId="0" applyFont="1" applyFill="1" applyBorder="1" applyAlignment="1">
      <alignment horizontal="center" vertical="top"/>
    </xf>
    <xf numFmtId="0" fontId="3" fillId="6" borderId="17" xfId="0" applyFont="1" applyFill="1" applyBorder="1" applyAlignment="1">
      <alignment horizontal="center" vertical="top" wrapText="1"/>
    </xf>
    <xf numFmtId="0" fontId="3" fillId="6" borderId="12" xfId="0" applyFont="1" applyFill="1" applyBorder="1" applyAlignment="1">
      <alignment horizontal="center" vertical="top"/>
    </xf>
    <xf numFmtId="0" fontId="3" fillId="6" borderId="13" xfId="0" applyFont="1" applyFill="1" applyBorder="1" applyAlignment="1">
      <alignment horizontal="center" vertical="top"/>
    </xf>
    <xf numFmtId="0" fontId="3" fillId="6" borderId="25" xfId="0" applyFont="1" applyFill="1" applyBorder="1" applyAlignment="1">
      <alignment horizontal="center" vertical="top"/>
    </xf>
    <xf numFmtId="0" fontId="3" fillId="7" borderId="24" xfId="0" applyFont="1" applyFill="1" applyBorder="1" applyAlignment="1">
      <alignment horizontal="center" vertical="top"/>
    </xf>
    <xf numFmtId="0" fontId="3" fillId="6" borderId="24" xfId="0" applyFont="1" applyFill="1" applyBorder="1" applyAlignment="1">
      <alignment horizontal="center" vertical="top"/>
    </xf>
    <xf numFmtId="3" fontId="3" fillId="6" borderId="13"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0" fontId="3" fillId="7" borderId="26" xfId="0" applyFont="1" applyFill="1" applyBorder="1" applyAlignment="1">
      <alignment horizontal="center" vertical="top"/>
    </xf>
    <xf numFmtId="2" fontId="3" fillId="0" borderId="26" xfId="0" applyNumberFormat="1" applyFont="1" applyFill="1" applyBorder="1" applyAlignment="1">
      <alignment horizontal="left" vertical="top" wrapText="1"/>
    </xf>
    <xf numFmtId="17" fontId="3" fillId="6" borderId="27" xfId="0" applyNumberFormat="1" applyFont="1" applyFill="1" applyBorder="1" applyAlignment="1">
      <alignment horizontal="center" vertical="top"/>
    </xf>
    <xf numFmtId="0" fontId="3" fillId="7" borderId="15" xfId="0" applyFont="1" applyFill="1" applyBorder="1" applyAlignment="1">
      <alignment horizontal="center" vertical="top"/>
    </xf>
    <xf numFmtId="0" fontId="3" fillId="0" borderId="15" xfId="0" applyFont="1" applyFill="1" applyBorder="1" applyAlignment="1">
      <alignment horizontal="center" vertical="top"/>
    </xf>
    <xf numFmtId="0" fontId="3" fillId="0" borderId="16" xfId="0" applyFont="1" applyFill="1" applyBorder="1" applyAlignment="1">
      <alignment horizontal="center" vertical="top"/>
    </xf>
    <xf numFmtId="0" fontId="3" fillId="0" borderId="16" xfId="0" applyFont="1" applyFill="1" applyBorder="1" applyAlignment="1">
      <alignment horizontal="center" vertical="top" wrapText="1"/>
    </xf>
    <xf numFmtId="0" fontId="3" fillId="0" borderId="28" xfId="0" applyFont="1" applyFill="1" applyBorder="1" applyAlignment="1">
      <alignment horizontal="center" vertical="top"/>
    </xf>
    <xf numFmtId="0" fontId="3" fillId="0" borderId="29" xfId="0" applyFont="1" applyFill="1" applyBorder="1" applyAlignment="1">
      <alignment horizontal="center" vertical="top"/>
    </xf>
    <xf numFmtId="0" fontId="3" fillId="0" borderId="0" xfId="0" applyFont="1" applyFill="1" applyBorder="1" applyAlignment="1">
      <alignment horizontal="center" vertical="top"/>
    </xf>
    <xf numFmtId="0" fontId="3" fillId="7" borderId="30" xfId="0" applyFont="1" applyFill="1" applyBorder="1" applyAlignment="1">
      <alignment horizontal="center" vertical="top"/>
    </xf>
    <xf numFmtId="2" fontId="3" fillId="0" borderId="30" xfId="0" applyNumberFormat="1" applyFont="1" applyFill="1" applyBorder="1" applyAlignment="1">
      <alignment horizontal="left" vertical="top" wrapText="1"/>
    </xf>
    <xf numFmtId="17" fontId="3" fillId="6" borderId="31" xfId="0" applyNumberFormat="1" applyFont="1" applyFill="1" applyBorder="1" applyAlignment="1">
      <alignment horizontal="center" vertical="top"/>
    </xf>
    <xf numFmtId="0" fontId="3" fillId="7" borderId="3" xfId="0" applyFont="1" applyFill="1" applyBorder="1" applyAlignment="1">
      <alignment horizontal="center" vertical="top"/>
    </xf>
    <xf numFmtId="0" fontId="3" fillId="0" borderId="3" xfId="0" applyFont="1" applyFill="1" applyBorder="1" applyAlignment="1">
      <alignment horizontal="center" vertical="top"/>
    </xf>
    <xf numFmtId="0" fontId="3" fillId="0" borderId="20" xfId="0" applyFont="1" applyFill="1" applyBorder="1" applyAlignment="1">
      <alignment horizontal="center" vertical="top"/>
    </xf>
    <xf numFmtId="0" fontId="3" fillId="0" borderId="32" xfId="0" applyFont="1" applyFill="1" applyBorder="1" applyAlignment="1">
      <alignment horizontal="center" vertical="top"/>
    </xf>
    <xf numFmtId="0" fontId="3" fillId="0" borderId="4" xfId="0" applyFont="1" applyFill="1" applyBorder="1" applyAlignment="1">
      <alignment horizontal="center" vertical="top"/>
    </xf>
    <xf numFmtId="0" fontId="3" fillId="0" borderId="33" xfId="0" applyFont="1" applyFill="1" applyBorder="1" applyAlignment="1">
      <alignment horizontal="center" vertical="top"/>
    </xf>
    <xf numFmtId="0" fontId="3" fillId="6" borderId="23" xfId="0" applyFont="1" applyFill="1" applyBorder="1" applyAlignment="1">
      <alignment horizontal="left" vertical="top"/>
    </xf>
    <xf numFmtId="2" fontId="3" fillId="7" borderId="23" xfId="0" applyNumberFormat="1" applyFont="1" applyFill="1" applyBorder="1" applyAlignment="1">
      <alignment horizontal="center" vertical="top" wrapText="1"/>
    </xf>
    <xf numFmtId="0" fontId="3" fillId="0" borderId="34" xfId="0" applyFont="1" applyFill="1" applyBorder="1" applyAlignment="1">
      <alignment horizontal="center" vertical="top"/>
    </xf>
    <xf numFmtId="17" fontId="3" fillId="6" borderId="35" xfId="0" applyNumberFormat="1" applyFont="1" applyFill="1" applyBorder="1" applyAlignment="1">
      <alignment horizontal="center" vertical="top"/>
    </xf>
    <xf numFmtId="0" fontId="3" fillId="7" borderId="11" xfId="0" applyFont="1" applyFill="1" applyBorder="1" applyAlignment="1">
      <alignment horizontal="center" vertical="top"/>
    </xf>
    <xf numFmtId="0" fontId="3" fillId="0" borderId="11" xfId="0" applyFont="1" applyFill="1" applyBorder="1" applyAlignment="1">
      <alignment horizontal="center" vertical="top"/>
    </xf>
    <xf numFmtId="0" fontId="3" fillId="0" borderId="21" xfId="0" applyFont="1" applyFill="1" applyBorder="1" applyAlignment="1">
      <alignment horizontal="center" vertical="top"/>
    </xf>
    <xf numFmtId="0" fontId="3" fillId="0" borderId="21" xfId="0" applyFont="1" applyFill="1" applyBorder="1" applyAlignment="1">
      <alignment horizontal="center" vertical="top" wrapText="1"/>
    </xf>
    <xf numFmtId="1" fontId="3" fillId="7" borderId="35" xfId="0" applyNumberFormat="1" applyFont="1" applyFill="1" applyBorder="1" applyAlignment="1">
      <alignment horizontal="center" vertical="top"/>
    </xf>
    <xf numFmtId="2" fontId="3" fillId="7" borderId="11" xfId="0" applyNumberFormat="1" applyFont="1" applyFill="1" applyBorder="1" applyAlignment="1">
      <alignment horizontal="center" vertical="top"/>
    </xf>
    <xf numFmtId="2" fontId="3" fillId="7" borderId="21" xfId="0" applyNumberFormat="1" applyFont="1" applyFill="1" applyBorder="1" applyAlignment="1">
      <alignment horizontal="center" vertical="top"/>
    </xf>
    <xf numFmtId="0" fontId="3" fillId="7" borderId="36" xfId="0" applyFont="1" applyFill="1" applyBorder="1" applyAlignment="1">
      <alignment horizontal="center" vertical="top"/>
    </xf>
    <xf numFmtId="0" fontId="3" fillId="0" borderId="37" xfId="0" applyFont="1" applyBorder="1" applyAlignment="1">
      <alignment horizontal="center" vertical="top"/>
    </xf>
    <xf numFmtId="17" fontId="3" fillId="6" borderId="38" xfId="0" applyNumberFormat="1" applyFont="1" applyFill="1" applyBorder="1" applyAlignment="1">
      <alignment horizontal="center" vertical="top"/>
    </xf>
    <xf numFmtId="0" fontId="3" fillId="7" borderId="6" xfId="0" applyFont="1" applyFill="1" applyBorder="1" applyAlignment="1">
      <alignment horizontal="center" vertical="top"/>
    </xf>
    <xf numFmtId="0" fontId="3" fillId="0" borderId="6" xfId="0" applyFont="1" applyFill="1" applyBorder="1" applyAlignment="1">
      <alignment horizontal="center" vertical="top"/>
    </xf>
    <xf numFmtId="0" fontId="3" fillId="0" borderId="6" xfId="0" applyFont="1" applyBorder="1" applyAlignment="1">
      <alignment horizontal="center" vertical="top"/>
    </xf>
    <xf numFmtId="0" fontId="3" fillId="0" borderId="19" xfId="0" applyFont="1" applyBorder="1" applyAlignment="1">
      <alignment horizontal="center" vertical="top" wrapText="1"/>
    </xf>
    <xf numFmtId="0" fontId="3" fillId="0" borderId="8" xfId="0" applyFont="1" applyBorder="1" applyAlignment="1">
      <alignment horizontal="center" vertical="top"/>
    </xf>
    <xf numFmtId="1" fontId="3" fillId="7" borderId="38" xfId="0" applyNumberFormat="1" applyFont="1" applyFill="1" applyBorder="1" applyAlignment="1">
      <alignment horizontal="center" vertical="top"/>
    </xf>
    <xf numFmtId="2" fontId="3" fillId="7" borderId="6" xfId="0" applyNumberFormat="1" applyFont="1" applyFill="1" applyBorder="1" applyAlignment="1">
      <alignment horizontal="center" vertical="top"/>
    </xf>
    <xf numFmtId="2" fontId="3" fillId="7" borderId="19" xfId="0" applyNumberFormat="1" applyFont="1" applyFill="1" applyBorder="1" applyAlignment="1">
      <alignment horizontal="center" vertical="top"/>
    </xf>
    <xf numFmtId="0" fontId="3" fillId="0" borderId="39" xfId="0" applyFont="1" applyBorder="1" applyAlignment="1">
      <alignment vertical="top"/>
    </xf>
    <xf numFmtId="2" fontId="3" fillId="0" borderId="38" xfId="0" applyNumberFormat="1" applyFont="1" applyBorder="1" applyAlignment="1">
      <alignment horizontal="center" vertical="top"/>
    </xf>
    <xf numFmtId="0" fontId="3" fillId="0" borderId="6" xfId="0" applyFont="1" applyBorder="1" applyAlignment="1">
      <alignment horizontal="center" vertical="top" wrapText="1"/>
    </xf>
    <xf numFmtId="0" fontId="3" fillId="0" borderId="38" xfId="0" applyFont="1" applyBorder="1" applyAlignment="1">
      <alignment horizontal="center" vertical="top"/>
    </xf>
    <xf numFmtId="0" fontId="3" fillId="0" borderId="29" xfId="0" applyFont="1" applyBorder="1" applyAlignment="1">
      <alignment horizontal="center" vertical="top"/>
    </xf>
    <xf numFmtId="0" fontId="3" fillId="0" borderId="7" xfId="0" applyFont="1" applyBorder="1" applyAlignment="1">
      <alignment horizontal="center" vertical="top"/>
    </xf>
    <xf numFmtId="0" fontId="3" fillId="0" borderId="22" xfId="0" applyFont="1" applyBorder="1" applyAlignment="1">
      <alignment horizontal="center" vertical="top" wrapText="1"/>
    </xf>
    <xf numFmtId="0" fontId="3" fillId="0" borderId="9" xfId="0" applyFont="1" applyBorder="1" applyAlignment="1">
      <alignment horizontal="center" vertical="top"/>
    </xf>
    <xf numFmtId="0" fontId="3" fillId="0" borderId="40" xfId="0" applyFont="1" applyBorder="1" applyAlignment="1">
      <alignment horizontal="center" vertical="top"/>
    </xf>
    <xf numFmtId="2" fontId="3" fillId="0" borderId="41" xfId="0" applyNumberFormat="1" applyFont="1" applyBorder="1" applyAlignment="1">
      <alignment horizontal="center" vertical="top"/>
    </xf>
    <xf numFmtId="2" fontId="3" fillId="7" borderId="7" xfId="0" applyNumberFormat="1" applyFont="1" applyFill="1" applyBorder="1" applyAlignment="1">
      <alignment horizontal="center" vertical="top"/>
    </xf>
    <xf numFmtId="2" fontId="3" fillId="7" borderId="22" xfId="0" applyNumberFormat="1" applyFont="1" applyFill="1" applyBorder="1" applyAlignment="1">
      <alignment horizontal="center" vertical="top"/>
    </xf>
    <xf numFmtId="0" fontId="3" fillId="0" borderId="36" xfId="0" applyFont="1" applyBorder="1" applyAlignment="1">
      <alignment vertical="top"/>
    </xf>
    <xf numFmtId="2" fontId="3" fillId="0" borderId="24" xfId="0" applyNumberFormat="1" applyFont="1" applyBorder="1" applyAlignment="1">
      <alignment horizontal="center" vertical="top"/>
    </xf>
    <xf numFmtId="0" fontId="3" fillId="0" borderId="42" xfId="0" applyFont="1" applyBorder="1" applyAlignment="1">
      <alignment horizontal="center" vertical="top"/>
    </xf>
    <xf numFmtId="0" fontId="3" fillId="0" borderId="42" xfId="0" applyFont="1" applyBorder="1" applyAlignment="1">
      <alignment horizontal="left" vertical="top"/>
    </xf>
    <xf numFmtId="0" fontId="3" fillId="0" borderId="11" xfId="0" applyFont="1" applyBorder="1" applyAlignment="1">
      <alignment horizontal="center" vertical="top"/>
    </xf>
    <xf numFmtId="0" fontId="3" fillId="0" borderId="10" xfId="0" applyFont="1" applyBorder="1" applyAlignment="1">
      <alignment horizontal="center" vertical="top"/>
    </xf>
    <xf numFmtId="0" fontId="3" fillId="0" borderId="34" xfId="0" applyFont="1" applyBorder="1" applyAlignment="1">
      <alignment horizontal="center" vertical="top"/>
    </xf>
    <xf numFmtId="2" fontId="3" fillId="0" borderId="35" xfId="0" applyNumberFormat="1" applyFont="1" applyBorder="1" applyAlignment="1">
      <alignment horizontal="center" vertical="top"/>
    </xf>
    <xf numFmtId="0" fontId="3" fillId="0" borderId="15" xfId="0" applyFont="1" applyBorder="1" applyAlignment="1">
      <alignment horizontal="center" vertical="top"/>
    </xf>
    <xf numFmtId="0" fontId="3" fillId="0" borderId="42" xfId="0" applyFont="1" applyBorder="1" applyAlignment="1">
      <alignment vertical="top"/>
    </xf>
    <xf numFmtId="0" fontId="3" fillId="0" borderId="39" xfId="0" applyFont="1" applyBorder="1" applyAlignment="1">
      <alignment horizontal="center" vertical="top"/>
    </xf>
    <xf numFmtId="0" fontId="3" fillId="0" borderId="39" xfId="0" applyFont="1" applyBorder="1" applyAlignment="1">
      <alignment horizontal="left" vertical="top"/>
    </xf>
    <xf numFmtId="0" fontId="13" fillId="4" borderId="12" xfId="0" applyFont="1" applyFill="1" applyBorder="1" applyAlignment="1">
      <alignment horizontal="center" vertical="top" wrapText="1"/>
    </xf>
    <xf numFmtId="0" fontId="13" fillId="6" borderId="24" xfId="0" applyFont="1" applyFill="1" applyBorder="1" applyAlignment="1">
      <alignment horizontal="center" vertical="top" wrapText="1"/>
    </xf>
    <xf numFmtId="0" fontId="13" fillId="0" borderId="25" xfId="0" applyFont="1" applyFill="1" applyBorder="1" applyAlignment="1">
      <alignment horizontal="center" vertical="top"/>
    </xf>
    <xf numFmtId="2" fontId="13" fillId="7" borderId="23" xfId="0" applyNumberFormat="1" applyFont="1" applyFill="1" applyBorder="1" applyAlignment="1">
      <alignment horizontal="center" vertical="top" wrapText="1"/>
    </xf>
    <xf numFmtId="0" fontId="13" fillId="4" borderId="14" xfId="0" applyFont="1" applyFill="1" applyBorder="1" applyAlignment="1">
      <alignment horizontal="center" vertical="top" wrapText="1"/>
    </xf>
    <xf numFmtId="0" fontId="13" fillId="4" borderId="27" xfId="0" applyFont="1" applyFill="1" applyBorder="1" applyAlignment="1">
      <alignment horizontal="center" vertical="top" wrapText="1"/>
    </xf>
    <xf numFmtId="0" fontId="14" fillId="0" borderId="29" xfId="0" applyFont="1" applyFill="1" applyBorder="1" applyAlignment="1">
      <alignment horizontal="center" vertical="top" wrapText="1"/>
    </xf>
    <xf numFmtId="2" fontId="14" fillId="7" borderId="26" xfId="0" applyNumberFormat="1" applyFont="1" applyFill="1" applyBorder="1" applyAlignment="1">
      <alignment horizontal="center" vertical="top" wrapText="1"/>
    </xf>
    <xf numFmtId="0" fontId="13" fillId="4" borderId="31" xfId="0" applyFont="1" applyFill="1" applyBorder="1" applyAlignment="1">
      <alignment horizontal="center" vertical="top" wrapText="1"/>
    </xf>
    <xf numFmtId="0" fontId="14" fillId="0" borderId="4" xfId="0" applyFont="1" applyFill="1" applyBorder="1" applyAlignment="1">
      <alignment horizontal="center" vertical="top" wrapText="1"/>
    </xf>
    <xf numFmtId="2" fontId="14" fillId="7" borderId="30" xfId="0" applyNumberFormat="1" applyFont="1" applyFill="1" applyBorder="1" applyAlignment="1">
      <alignment horizontal="center" vertical="top" wrapText="1"/>
    </xf>
    <xf numFmtId="0" fontId="13" fillId="6" borderId="13" xfId="0" applyFont="1" applyFill="1" applyBorder="1" applyAlignment="1">
      <alignment horizontal="center" vertical="top" wrapText="1"/>
    </xf>
    <xf numFmtId="2" fontId="12" fillId="0" borderId="42" xfId="0" applyNumberFormat="1" applyFont="1" applyFill="1" applyBorder="1" applyAlignment="1">
      <alignment horizontal="left" vertical="top" wrapText="1"/>
    </xf>
    <xf numFmtId="0" fontId="13" fillId="4" borderId="10" xfId="0" applyFont="1" applyFill="1" applyBorder="1" applyAlignment="1">
      <alignment horizontal="center" vertical="top" wrapText="1"/>
    </xf>
    <xf numFmtId="0" fontId="13" fillId="4" borderId="35" xfId="0" applyFont="1" applyFill="1" applyBorder="1" applyAlignment="1">
      <alignment horizontal="center" vertical="top" wrapText="1"/>
    </xf>
    <xf numFmtId="2" fontId="12" fillId="0" borderId="39" xfId="0" applyNumberFormat="1" applyFont="1" applyFill="1" applyBorder="1" applyAlignment="1">
      <alignment horizontal="left" vertical="top" wrapText="1"/>
    </xf>
    <xf numFmtId="0" fontId="13" fillId="4" borderId="8" xfId="0" applyFont="1" applyFill="1" applyBorder="1" applyAlignment="1">
      <alignment horizontal="center" vertical="top" wrapText="1"/>
    </xf>
    <xf numFmtId="0" fontId="13" fillId="4" borderId="38" xfId="0" applyFont="1" applyFill="1" applyBorder="1" applyAlignment="1">
      <alignment horizontal="center" vertical="top" wrapText="1"/>
    </xf>
    <xf numFmtId="2" fontId="12" fillId="0" borderId="36" xfId="0" applyNumberFormat="1" applyFont="1" applyFill="1" applyBorder="1" applyAlignment="1">
      <alignment horizontal="left" vertical="top" wrapText="1"/>
    </xf>
    <xf numFmtId="0" fontId="13" fillId="4" borderId="15" xfId="0" applyFont="1" applyFill="1" applyBorder="1" applyAlignment="1">
      <alignment horizontal="center" vertical="top" wrapText="1"/>
    </xf>
    <xf numFmtId="0" fontId="13" fillId="4" borderId="6" xfId="0" applyFont="1" applyFill="1" applyBorder="1" applyAlignment="1">
      <alignment horizontal="center" vertical="top" wrapText="1"/>
    </xf>
    <xf numFmtId="0" fontId="13" fillId="4" borderId="11" xfId="0" applyFont="1" applyFill="1" applyBorder="1" applyAlignment="1">
      <alignment horizontal="center" vertical="top" wrapText="1"/>
    </xf>
    <xf numFmtId="0" fontId="15" fillId="0" borderId="6" xfId="0" applyFont="1" applyFill="1" applyBorder="1" applyAlignment="1">
      <alignment horizontal="left" vertical="top" wrapText="1"/>
    </xf>
    <xf numFmtId="0" fontId="2" fillId="0" borderId="21" xfId="0" applyFont="1" applyFill="1" applyBorder="1" applyAlignment="1">
      <alignment horizontal="center" vertical="top"/>
    </xf>
    <xf numFmtId="0" fontId="2" fillId="0" borderId="21" xfId="0" applyFont="1" applyFill="1" applyBorder="1" applyAlignment="1">
      <alignment horizontal="center" vertical="top" wrapText="1"/>
    </xf>
    <xf numFmtId="0" fontId="2" fillId="0" borderId="43" xfId="0" applyFont="1" applyFill="1" applyBorder="1" applyAlignment="1">
      <alignment horizontal="center" vertical="top"/>
    </xf>
    <xf numFmtId="2" fontId="2" fillId="7" borderId="42" xfId="0" applyNumberFormat="1" applyFont="1" applyFill="1" applyBorder="1" applyAlignment="1">
      <alignment horizontal="center" vertical="top" wrapText="1"/>
    </xf>
    <xf numFmtId="0" fontId="2" fillId="0" borderId="6" xfId="0" applyFont="1" applyBorder="1" applyAlignment="1">
      <alignment horizontal="center" vertical="top"/>
    </xf>
    <xf numFmtId="0" fontId="2" fillId="0" borderId="39" xfId="0" applyFont="1" applyBorder="1" applyAlignment="1">
      <alignment vertical="top"/>
    </xf>
    <xf numFmtId="0" fontId="2" fillId="0" borderId="39" xfId="0" applyFont="1" applyBorder="1" applyAlignment="1">
      <alignment vertical="top" wrapText="1"/>
    </xf>
    <xf numFmtId="0" fontId="15" fillId="0" borderId="21" xfId="0" applyFont="1" applyBorder="1" applyAlignment="1">
      <alignment horizontal="center" vertical="top" wrapText="1"/>
    </xf>
    <xf numFmtId="0" fontId="15" fillId="0" borderId="6" xfId="0" applyFont="1" applyFill="1" applyBorder="1" applyAlignment="1">
      <alignment horizontal="left" vertical="center" wrapText="1"/>
    </xf>
    <xf numFmtId="0" fontId="1" fillId="0" borderId="11" xfId="0" applyFont="1" applyFill="1" applyBorder="1" applyAlignment="1">
      <alignment horizontal="center" vertical="top"/>
    </xf>
    <xf numFmtId="0" fontId="13" fillId="8" borderId="2" xfId="0" applyFont="1" applyFill="1" applyBorder="1" applyAlignment="1">
      <alignment horizontal="center" vertical="top" wrapText="1"/>
    </xf>
    <xf numFmtId="1" fontId="3" fillId="7" borderId="24" xfId="0" applyNumberFormat="1" applyFont="1" applyFill="1" applyBorder="1" applyAlignment="1">
      <alignment horizontal="center" vertical="top"/>
    </xf>
    <xf numFmtId="2" fontId="3" fillId="9" borderId="13" xfId="0" applyNumberFormat="1" applyFont="1" applyFill="1" applyBorder="1" applyAlignment="1">
      <alignment horizontal="center" vertical="top"/>
    </xf>
    <xf numFmtId="2" fontId="3" fillId="9" borderId="17" xfId="0" applyNumberFormat="1" applyFont="1" applyFill="1" applyBorder="1" applyAlignment="1">
      <alignment horizontal="center" vertical="top"/>
    </xf>
    <xf numFmtId="0" fontId="5" fillId="4" borderId="45" xfId="0" applyFont="1" applyFill="1" applyBorder="1" applyAlignment="1">
      <alignment horizontal="center" vertical="top"/>
    </xf>
    <xf numFmtId="0" fontId="5" fillId="3" borderId="1" xfId="0" applyFont="1" applyFill="1" applyBorder="1" applyAlignment="1">
      <alignment horizontal="center" vertical="top" wrapText="1"/>
    </xf>
    <xf numFmtId="0" fontId="8" fillId="4" borderId="7" xfId="0" applyFont="1" applyFill="1" applyBorder="1" applyAlignment="1">
      <alignment horizontal="center" vertical="center" textRotation="90" wrapText="1"/>
    </xf>
    <xf numFmtId="0" fontId="5" fillId="10" borderId="1" xfId="0" applyFont="1" applyFill="1" applyBorder="1" applyAlignment="1">
      <alignment horizontal="center" vertical="top" wrapText="1"/>
    </xf>
    <xf numFmtId="0" fontId="0" fillId="10" borderId="45" xfId="0" applyFill="1" applyBorder="1" applyAlignment="1">
      <alignment horizontal="center" vertical="top" wrapText="1"/>
    </xf>
    <xf numFmtId="0" fontId="0" fillId="10" borderId="46" xfId="0" applyFill="1" applyBorder="1" applyAlignment="1">
      <alignment horizontal="center" vertical="top" wrapText="1"/>
    </xf>
    <xf numFmtId="0" fontId="5" fillId="4" borderId="1" xfId="0" applyFont="1" applyFill="1" applyBorder="1" applyAlignment="1">
      <alignment horizontal="center" vertical="top" wrapText="1"/>
    </xf>
    <xf numFmtId="0" fontId="5" fillId="4" borderId="45" xfId="0" applyFont="1" applyFill="1" applyBorder="1" applyAlignment="1">
      <alignment horizontal="center" vertical="top" wrapText="1"/>
    </xf>
    <xf numFmtId="0" fontId="5" fillId="4" borderId="46" xfId="0" applyFont="1" applyFill="1" applyBorder="1" applyAlignment="1">
      <alignment horizontal="center" vertical="top" wrapText="1"/>
    </xf>
    <xf numFmtId="0" fontId="6" fillId="10" borderId="9" xfId="0" applyFont="1" applyFill="1" applyBorder="1" applyAlignment="1">
      <alignment horizontal="center" vertical="center" textRotation="90" wrapText="1"/>
    </xf>
    <xf numFmtId="0" fontId="6" fillId="10" borderId="47" xfId="0" applyFont="1" applyFill="1" applyBorder="1" applyAlignment="1">
      <alignment horizontal="center" vertical="center" textRotation="90" wrapText="1"/>
    </xf>
    <xf numFmtId="0" fontId="6" fillId="10" borderId="7" xfId="0" applyFont="1" applyFill="1" applyBorder="1" applyAlignment="1">
      <alignment horizontal="center" vertical="center" textRotation="90" wrapText="1"/>
    </xf>
    <xf numFmtId="0" fontId="6" fillId="10" borderId="44" xfId="0" applyFont="1" applyFill="1" applyBorder="1" applyAlignment="1">
      <alignment horizontal="center" vertical="center" textRotation="90" wrapText="1"/>
    </xf>
    <xf numFmtId="0" fontId="6" fillId="4" borderId="40" xfId="0" applyFont="1" applyFill="1" applyBorder="1" applyAlignment="1">
      <alignment horizontal="center" vertical="center" textRotation="90" wrapText="1"/>
    </xf>
    <xf numFmtId="0" fontId="5" fillId="4" borderId="1" xfId="0" applyFont="1" applyFill="1" applyBorder="1" applyAlignment="1">
      <alignment horizontal="center" vertical="top"/>
    </xf>
    <xf numFmtId="0" fontId="5" fillId="4" borderId="45" xfId="0" applyFont="1" applyFill="1" applyBorder="1" applyAlignment="1">
      <alignment horizontal="center" vertical="top"/>
    </xf>
    <xf numFmtId="0" fontId="5" fillId="4" borderId="46" xfId="0" applyFont="1" applyFill="1" applyBorder="1" applyAlignment="1">
      <alignment horizontal="center" vertical="top"/>
    </xf>
    <xf numFmtId="3" fontId="6" fillId="4" borderId="19" xfId="0" applyNumberFormat="1" applyFont="1" applyFill="1" applyBorder="1" applyAlignment="1">
      <alignment horizontal="center" vertical="center" textRotation="90" wrapText="1"/>
    </xf>
    <xf numFmtId="3" fontId="6" fillId="4" borderId="49" xfId="0" applyNumberFormat="1" applyFont="1" applyFill="1" applyBorder="1" applyAlignment="1">
      <alignment horizontal="center" vertical="center" textRotation="90" wrapText="1"/>
    </xf>
    <xf numFmtId="0" fontId="6" fillId="3" borderId="7" xfId="0" applyFont="1" applyFill="1" applyBorder="1" applyAlignment="1">
      <alignment horizontal="center" vertical="center" textRotation="90" wrapText="1"/>
    </xf>
    <xf numFmtId="0" fontId="6" fillId="3" borderId="40" xfId="0" applyFont="1" applyFill="1" applyBorder="1" applyAlignment="1">
      <alignment horizontal="center" vertical="center" textRotation="90" wrapText="1"/>
    </xf>
    <xf numFmtId="0" fontId="6" fillId="4" borderId="50" xfId="0" applyFont="1" applyFill="1" applyBorder="1" applyAlignment="1">
      <alignment horizontal="center" vertical="center" textRotation="90" wrapText="1"/>
    </xf>
    <xf numFmtId="0" fontId="6" fillId="4" borderId="38" xfId="0" applyFont="1" applyFill="1" applyBorder="1" applyAlignment="1">
      <alignment horizontal="center" vertical="center" textRotation="90" wrapText="1"/>
    </xf>
    <xf numFmtId="0" fontId="6" fillId="4" borderId="19" xfId="0" applyFont="1" applyFill="1" applyBorder="1" applyAlignment="1">
      <alignment horizontal="center" vertical="center" textRotation="90" wrapText="1"/>
    </xf>
    <xf numFmtId="0" fontId="5" fillId="3" borderId="1" xfId="0" applyFont="1" applyFill="1" applyBorder="1" applyAlignment="1">
      <alignment horizontal="center" vertical="top" wrapText="1"/>
    </xf>
    <xf numFmtId="0" fontId="0" fillId="3" borderId="45" xfId="0" applyFill="1" applyBorder="1" applyAlignment="1">
      <alignment horizontal="center" vertical="top" wrapText="1"/>
    </xf>
    <xf numFmtId="0" fontId="0" fillId="3" borderId="46" xfId="0" applyFill="1" applyBorder="1" applyAlignment="1">
      <alignment horizontal="center" vertical="top" wrapText="1"/>
    </xf>
    <xf numFmtId="0" fontId="6" fillId="2" borderId="36" xfId="0" applyFont="1" applyFill="1" applyBorder="1" applyAlignment="1">
      <alignment horizontal="center" vertical="center" textRotation="90" wrapText="1"/>
    </xf>
    <xf numFmtId="0" fontId="6" fillId="3" borderId="36" xfId="0" applyFont="1" applyFill="1" applyBorder="1" applyAlignment="1">
      <alignment horizontal="center" vertical="center" textRotation="90" wrapText="1"/>
    </xf>
    <xf numFmtId="0" fontId="8" fillId="4" borderId="9" xfId="0" applyFont="1" applyFill="1" applyBorder="1" applyAlignment="1">
      <alignment horizontal="center" vertical="center" textRotation="90" wrapText="1"/>
    </xf>
    <xf numFmtId="0" fontId="8" fillId="4" borderId="9" xfId="0" applyFont="1" applyFill="1" applyBorder="1" applyAlignment="1">
      <alignment horizontal="center" vertical="center" textRotation="90"/>
    </xf>
    <xf numFmtId="0" fontId="8" fillId="4" borderId="7" xfId="0" applyFont="1" applyFill="1" applyBorder="1" applyAlignment="1">
      <alignment horizontal="center" vertical="center" textRotation="90"/>
    </xf>
    <xf numFmtId="0" fontId="8" fillId="4" borderId="40" xfId="0" applyFont="1" applyFill="1" applyBorder="1" applyAlignment="1">
      <alignment horizontal="center" vertical="center" textRotation="90" wrapText="1"/>
    </xf>
    <xf numFmtId="0" fontId="8" fillId="5" borderId="26" xfId="0" applyFont="1" applyFill="1" applyBorder="1" applyAlignment="1">
      <alignment horizontal="center" vertical="center" textRotation="90" wrapText="1"/>
    </xf>
    <xf numFmtId="3" fontId="6" fillId="4" borderId="38" xfId="0" applyNumberFormat="1" applyFont="1" applyFill="1" applyBorder="1" applyAlignment="1">
      <alignment horizontal="center" vertical="center" textRotation="90" wrapText="1"/>
    </xf>
    <xf numFmtId="0" fontId="6" fillId="10" borderId="40" xfId="0" applyFont="1" applyFill="1" applyBorder="1" applyAlignment="1">
      <alignment horizontal="center" vertical="center" textRotation="90" wrapText="1"/>
    </xf>
    <xf numFmtId="0" fontId="6" fillId="10" borderId="48" xfId="0" applyFont="1" applyFill="1" applyBorder="1" applyAlignment="1">
      <alignment horizontal="center" vertical="center" textRotation="90" wrapText="1"/>
    </xf>
    <xf numFmtId="0" fontId="6" fillId="3" borderId="9" xfId="0" applyFont="1" applyFill="1" applyBorder="1" applyAlignment="1">
      <alignment horizontal="center" vertical="center" textRotation="90" wrapText="1"/>
    </xf>
    <xf numFmtId="0" fontId="0" fillId="0" borderId="33" xfId="0" applyFill="1" applyBorder="1" applyAlignment="1">
      <alignment horizontal="left" vertical="top" wrapText="1"/>
    </xf>
    <xf numFmtId="0" fontId="10" fillId="0" borderId="0"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52" xfId="0" applyFont="1" applyFill="1" applyBorder="1" applyAlignment="1">
      <alignment horizontal="left" vertical="center" wrapText="1"/>
    </xf>
    <xf numFmtId="0" fontId="10" fillId="0" borderId="53" xfId="0" applyFont="1" applyFill="1" applyBorder="1" applyAlignment="1">
      <alignment horizontal="center" vertical="center" wrapText="1"/>
    </xf>
    <xf numFmtId="0" fontId="0" fillId="0" borderId="53" xfId="0" applyFill="1" applyBorder="1" applyAlignment="1">
      <alignment horizontal="left" vertical="top" wrapText="1"/>
    </xf>
    <xf numFmtId="0" fontId="8" fillId="4" borderId="54" xfId="0" applyFont="1" applyFill="1" applyBorder="1" applyAlignment="1">
      <alignment horizontal="center" vertical="center" textRotation="90" wrapText="1"/>
    </xf>
    <xf numFmtId="0" fontId="8" fillId="4" borderId="14" xfId="0" applyFont="1" applyFill="1" applyBorder="1" applyAlignment="1">
      <alignment horizontal="center" vertical="center" textRotation="90"/>
    </xf>
    <xf numFmtId="0" fontId="8" fillId="4" borderId="15" xfId="0" applyFont="1" applyFill="1" applyBorder="1" applyAlignment="1">
      <alignment horizontal="center" vertical="center" textRotation="90"/>
    </xf>
    <xf numFmtId="0" fontId="8" fillId="4" borderId="15" xfId="0" applyFont="1" applyFill="1" applyBorder="1" applyAlignment="1">
      <alignment horizontal="center" vertical="center" textRotation="90" wrapText="1"/>
    </xf>
    <xf numFmtId="0" fontId="8" fillId="4" borderId="29" xfId="0" applyFont="1" applyFill="1" applyBorder="1" applyAlignment="1">
      <alignment horizontal="center" vertical="center" textRotation="90" wrapText="1"/>
    </xf>
    <xf numFmtId="0" fontId="8" fillId="4" borderId="55" xfId="0" applyFont="1" applyFill="1" applyBorder="1" applyAlignment="1">
      <alignment horizontal="center" vertical="center" textRotation="90" wrapText="1"/>
    </xf>
    <xf numFmtId="0" fontId="6" fillId="2" borderId="26" xfId="0" applyFont="1" applyFill="1" applyBorder="1" applyAlignment="1">
      <alignment horizontal="center" vertical="center" textRotation="90" wrapText="1"/>
    </xf>
    <xf numFmtId="0" fontId="6" fillId="3" borderId="26" xfId="0" applyFont="1" applyFill="1" applyBorder="1" applyAlignment="1">
      <alignment horizontal="center" vertical="center" textRotation="90" wrapText="1"/>
    </xf>
    <xf numFmtId="0" fontId="8" fillId="4" borderId="14" xfId="0" applyFont="1" applyFill="1" applyBorder="1" applyAlignment="1">
      <alignment horizontal="center" vertical="center" textRotation="90" wrapText="1"/>
    </xf>
    <xf numFmtId="0" fontId="6" fillId="4" borderId="29" xfId="0" applyFont="1" applyFill="1" applyBorder="1" applyAlignment="1">
      <alignment horizontal="center" vertical="center" textRotation="90" wrapText="1"/>
    </xf>
    <xf numFmtId="0" fontId="6" fillId="3" borderId="14" xfId="0" applyFont="1" applyFill="1" applyBorder="1" applyAlignment="1">
      <alignment horizontal="center" vertical="center" textRotation="90" wrapText="1"/>
    </xf>
    <xf numFmtId="0" fontId="6" fillId="3" borderId="15" xfId="0" applyFont="1" applyFill="1" applyBorder="1" applyAlignment="1">
      <alignment horizontal="center" vertical="center" textRotation="90" wrapText="1"/>
    </xf>
    <xf numFmtId="0" fontId="6" fillId="3" borderId="29" xfId="0" applyFont="1" applyFill="1" applyBorder="1" applyAlignment="1">
      <alignment horizontal="center" vertical="center" textRotation="90" wrapText="1"/>
    </xf>
    <xf numFmtId="0" fontId="6" fillId="4" borderId="9" xfId="0" applyFont="1" applyFill="1" applyBorder="1" applyAlignment="1">
      <alignment horizontal="center" vertical="center" textRotation="90" wrapText="1"/>
    </xf>
    <xf numFmtId="0" fontId="6" fillId="4" borderId="7" xfId="0" applyFont="1" applyFill="1" applyBorder="1" applyAlignment="1">
      <alignment horizontal="center" vertical="center" textRotation="90" wrapText="1"/>
    </xf>
    <xf numFmtId="0" fontId="1" fillId="0" borderId="20" xfId="0" applyFont="1" applyFill="1" applyBorder="1" applyAlignment="1">
      <alignment horizontal="center" vertical="top" wrapText="1"/>
    </xf>
    <xf numFmtId="0" fontId="1" fillId="0" borderId="19" xfId="0" applyFont="1" applyBorder="1" applyAlignment="1">
      <alignment horizontal="center" vertical="top" wrapText="1"/>
    </xf>
  </cellXfs>
  <cellStyles count="2">
    <cellStyle name="Normální" xfId="0" builtinId="0"/>
    <cellStyle name="normální 18"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39"/>
  <sheetViews>
    <sheetView tabSelected="1" view="pageBreakPreview" zoomScale="55" zoomScaleNormal="75" zoomScaleSheetLayoutView="55" workbookViewId="0">
      <pane ySplit="3" topLeftCell="A4" activePane="bottomLeft" state="frozen"/>
      <selection pane="bottomLeft" activeCell="T12" sqref="T12"/>
    </sheetView>
  </sheetViews>
  <sheetFormatPr defaultRowHeight="15" x14ac:dyDescent="0.25"/>
  <cols>
    <col min="1" max="1" width="5.28515625" style="2" customWidth="1"/>
    <col min="2" max="2" width="10.42578125" style="2" customWidth="1"/>
    <col min="3" max="3" width="24.85546875" style="2" bestFit="1" customWidth="1"/>
    <col min="4" max="4" width="5.85546875" style="2" customWidth="1"/>
    <col min="5" max="5" width="59.140625" style="2" bestFit="1" customWidth="1"/>
    <col min="6" max="6" width="59.140625" style="2" customWidth="1"/>
    <col min="7" max="7" width="6.140625" style="2" customWidth="1"/>
    <col min="8" max="8" width="17.42578125" style="2" customWidth="1"/>
    <col min="9" max="10" width="6.5703125" style="1" customWidth="1"/>
    <col min="11" max="11" width="11" style="1" customWidth="1"/>
    <col min="12" max="12" width="8.42578125" style="1" bestFit="1" customWidth="1"/>
    <col min="13" max="13" width="7.5703125" style="1" bestFit="1" customWidth="1"/>
    <col min="14" max="14" width="8.42578125" style="1" bestFit="1" customWidth="1"/>
    <col min="15" max="15" width="7.7109375" style="1" bestFit="1" customWidth="1"/>
    <col min="16" max="17" width="7.7109375" style="1" customWidth="1"/>
    <col min="18" max="18" width="7.28515625" style="1" bestFit="1" customWidth="1"/>
    <col min="19" max="22" width="7.7109375" style="1" customWidth="1"/>
    <col min="23" max="24" width="9.7109375" style="1" customWidth="1"/>
    <col min="25" max="28" width="7.7109375" style="1" customWidth="1"/>
    <col min="29" max="32" width="7.7109375" style="2" customWidth="1"/>
    <col min="33" max="33" width="22.28515625" style="2" customWidth="1"/>
    <col min="34" max="16384" width="9.140625" style="2"/>
  </cols>
  <sheetData>
    <row r="1" spans="2:33" ht="121.5" customHeight="1" x14ac:dyDescent="0.25">
      <c r="B1" s="173" t="s">
        <v>48</v>
      </c>
      <c r="C1" s="174"/>
      <c r="D1" s="174"/>
      <c r="E1" s="175"/>
      <c r="F1" s="159"/>
      <c r="G1" s="3" t="s">
        <v>49</v>
      </c>
      <c r="H1" s="160" t="s">
        <v>50</v>
      </c>
      <c r="I1" s="165" t="s">
        <v>51</v>
      </c>
      <c r="J1" s="166"/>
      <c r="K1" s="167"/>
      <c r="L1" s="162" t="s">
        <v>52</v>
      </c>
      <c r="M1" s="163"/>
      <c r="N1" s="163"/>
      <c r="O1" s="163"/>
      <c r="P1" s="163"/>
      <c r="Q1" s="163"/>
      <c r="R1" s="164"/>
      <c r="S1" s="183" t="s">
        <v>53</v>
      </c>
      <c r="T1" s="184"/>
      <c r="U1" s="184"/>
      <c r="V1" s="185"/>
      <c r="W1" s="173" t="s">
        <v>54</v>
      </c>
      <c r="X1" s="174"/>
      <c r="Y1" s="174"/>
      <c r="Z1" s="174"/>
      <c r="AA1" s="174"/>
      <c r="AB1" s="174"/>
      <c r="AC1" s="174"/>
      <c r="AD1" s="174"/>
      <c r="AE1" s="174"/>
      <c r="AF1" s="175"/>
      <c r="AG1" s="5" t="s">
        <v>55</v>
      </c>
    </row>
    <row r="2" spans="2:33" s="4" customFormat="1" ht="190.5" customHeight="1" x14ac:dyDescent="0.25">
      <c r="B2" s="189" t="s">
        <v>56</v>
      </c>
      <c r="C2" s="190" t="s">
        <v>57</v>
      </c>
      <c r="D2" s="161" t="s">
        <v>58</v>
      </c>
      <c r="E2" s="191" t="s">
        <v>59</v>
      </c>
      <c r="F2" s="203"/>
      <c r="G2" s="186" t="s">
        <v>60</v>
      </c>
      <c r="H2" s="187" t="s">
        <v>61</v>
      </c>
      <c r="I2" s="188" t="s">
        <v>62</v>
      </c>
      <c r="J2" s="161" t="s">
        <v>63</v>
      </c>
      <c r="K2" s="172" t="s">
        <v>64</v>
      </c>
      <c r="L2" s="168" t="s">
        <v>65</v>
      </c>
      <c r="M2" s="170" t="s">
        <v>66</v>
      </c>
      <c r="N2" s="170" t="s">
        <v>67</v>
      </c>
      <c r="O2" s="170" t="s">
        <v>68</v>
      </c>
      <c r="P2" s="170" t="s">
        <v>69</v>
      </c>
      <c r="Q2" s="170" t="s">
        <v>70</v>
      </c>
      <c r="R2" s="194" t="s">
        <v>71</v>
      </c>
      <c r="S2" s="196" t="s">
        <v>72</v>
      </c>
      <c r="T2" s="178" t="s">
        <v>73</v>
      </c>
      <c r="U2" s="178" t="s">
        <v>74</v>
      </c>
      <c r="V2" s="179" t="s">
        <v>75</v>
      </c>
      <c r="W2" s="180" t="s">
        <v>76</v>
      </c>
      <c r="X2" s="181"/>
      <c r="Y2" s="182" t="s">
        <v>77</v>
      </c>
      <c r="Z2" s="181"/>
      <c r="AA2" s="176" t="s">
        <v>78</v>
      </c>
      <c r="AB2" s="193"/>
      <c r="AC2" s="176" t="s">
        <v>79</v>
      </c>
      <c r="AD2" s="193"/>
      <c r="AE2" s="176" t="s">
        <v>1</v>
      </c>
      <c r="AF2" s="177"/>
      <c r="AG2" s="192" t="s">
        <v>80</v>
      </c>
    </row>
    <row r="3" spans="2:33" s="4" customFormat="1" ht="60.75" customHeight="1" thickBot="1" x14ac:dyDescent="0.3">
      <c r="B3" s="204"/>
      <c r="C3" s="205"/>
      <c r="D3" s="206"/>
      <c r="E3" s="207"/>
      <c r="F3" s="208"/>
      <c r="G3" s="209"/>
      <c r="H3" s="210"/>
      <c r="I3" s="211"/>
      <c r="J3" s="206"/>
      <c r="K3" s="212"/>
      <c r="L3" s="169"/>
      <c r="M3" s="171"/>
      <c r="N3" s="171"/>
      <c r="O3" s="171"/>
      <c r="P3" s="171"/>
      <c r="Q3" s="171"/>
      <c r="R3" s="195"/>
      <c r="S3" s="213"/>
      <c r="T3" s="214"/>
      <c r="U3" s="214"/>
      <c r="V3" s="215"/>
      <c r="W3" s="216" t="s">
        <v>2</v>
      </c>
      <c r="X3" s="217" t="s">
        <v>81</v>
      </c>
      <c r="Y3" s="217" t="s">
        <v>2</v>
      </c>
      <c r="Z3" s="217" t="s">
        <v>81</v>
      </c>
      <c r="AA3" s="217" t="s">
        <v>2</v>
      </c>
      <c r="AB3" s="217" t="s">
        <v>81</v>
      </c>
      <c r="AC3" s="217" t="s">
        <v>2</v>
      </c>
      <c r="AD3" s="217" t="s">
        <v>81</v>
      </c>
      <c r="AE3" s="217" t="s">
        <v>2</v>
      </c>
      <c r="AF3" s="217" t="s">
        <v>81</v>
      </c>
      <c r="AG3" s="192"/>
    </row>
    <row r="4" spans="2:33" ht="123" customHeight="1" thickBot="1" x14ac:dyDescent="0.3">
      <c r="B4" s="25" t="s">
        <v>3</v>
      </c>
      <c r="C4" s="19" t="s">
        <v>5</v>
      </c>
      <c r="D4" s="26"/>
      <c r="E4" s="27"/>
      <c r="F4" s="27"/>
      <c r="G4" s="43"/>
      <c r="H4" s="43"/>
      <c r="I4" s="122"/>
      <c r="J4" s="123"/>
      <c r="K4" s="124"/>
      <c r="L4" s="44" t="s">
        <v>83</v>
      </c>
      <c r="M4" s="45" t="s">
        <v>83</v>
      </c>
      <c r="N4" s="46" t="s">
        <v>84</v>
      </c>
      <c r="O4" s="47">
        <v>2016</v>
      </c>
      <c r="P4" s="48"/>
      <c r="Q4" s="48"/>
      <c r="R4" s="49"/>
      <c r="S4" s="50"/>
      <c r="T4" s="51"/>
      <c r="U4" s="51"/>
      <c r="V4" s="52"/>
      <c r="W4" s="53">
        <v>156.66999999999999</v>
      </c>
      <c r="X4" s="53">
        <v>4.32</v>
      </c>
      <c r="Y4" s="54"/>
      <c r="Z4" s="54"/>
      <c r="AA4" s="55"/>
      <c r="AB4" s="55"/>
      <c r="AC4" s="55"/>
      <c r="AD4" s="56"/>
      <c r="AE4" s="55"/>
      <c r="AF4" s="56"/>
      <c r="AG4" s="125"/>
    </row>
    <row r="5" spans="2:33" ht="105" x14ac:dyDescent="0.25">
      <c r="B5" s="22"/>
      <c r="C5" s="23" t="s">
        <v>4</v>
      </c>
      <c r="D5" s="24"/>
      <c r="E5" s="36" t="s">
        <v>10</v>
      </c>
      <c r="F5" s="7" t="s">
        <v>87</v>
      </c>
      <c r="G5" s="57" t="s">
        <v>82</v>
      </c>
      <c r="H5" s="58" t="s">
        <v>83</v>
      </c>
      <c r="I5" s="126"/>
      <c r="J5" s="127"/>
      <c r="K5" s="128"/>
      <c r="L5" s="59"/>
      <c r="M5" s="60" t="s">
        <v>83</v>
      </c>
      <c r="N5" s="61" t="s">
        <v>84</v>
      </c>
      <c r="O5" s="62">
        <v>2015</v>
      </c>
      <c r="P5" s="62">
        <v>2017</v>
      </c>
      <c r="Q5" s="62">
        <v>2018</v>
      </c>
      <c r="R5" s="63">
        <v>2017</v>
      </c>
      <c r="S5" s="64">
        <v>2019</v>
      </c>
      <c r="T5" s="62">
        <v>2019</v>
      </c>
      <c r="U5" s="62">
        <v>2019</v>
      </c>
      <c r="V5" s="65">
        <v>2021</v>
      </c>
      <c r="W5" s="66">
        <v>152</v>
      </c>
      <c r="X5" s="62">
        <v>4.1900000000000004</v>
      </c>
      <c r="Y5" s="62">
        <v>82</v>
      </c>
      <c r="Z5" s="62">
        <v>2.27</v>
      </c>
      <c r="AA5" s="62">
        <v>0</v>
      </c>
      <c r="AB5" s="62">
        <v>0</v>
      </c>
      <c r="AC5" s="62">
        <v>70</v>
      </c>
      <c r="AD5" s="62">
        <v>1.92</v>
      </c>
      <c r="AE5" s="62">
        <v>0</v>
      </c>
      <c r="AF5" s="62">
        <v>0</v>
      </c>
      <c r="AG5" s="129" t="s">
        <v>85</v>
      </c>
    </row>
    <row r="6" spans="2:33" ht="30.75" thickBot="1" x14ac:dyDescent="0.3">
      <c r="B6" s="28"/>
      <c r="C6" s="34" t="s">
        <v>37</v>
      </c>
      <c r="D6" s="35"/>
      <c r="E6" s="37" t="s">
        <v>38</v>
      </c>
      <c r="F6" s="197" t="s">
        <v>44</v>
      </c>
      <c r="G6" s="67" t="s">
        <v>82</v>
      </c>
      <c r="H6" s="68" t="s">
        <v>83</v>
      </c>
      <c r="I6" s="155"/>
      <c r="J6" s="130"/>
      <c r="K6" s="131"/>
      <c r="L6" s="69"/>
      <c r="M6" s="70" t="s">
        <v>83</v>
      </c>
      <c r="N6" s="71" t="s">
        <v>84</v>
      </c>
      <c r="O6" s="72">
        <v>2014</v>
      </c>
      <c r="P6" s="72">
        <v>2015</v>
      </c>
      <c r="Q6" s="72">
        <v>2017</v>
      </c>
      <c r="R6" s="218" t="s">
        <v>86</v>
      </c>
      <c r="S6" s="73">
        <v>2017</v>
      </c>
      <c r="T6" s="72">
        <v>2018</v>
      </c>
      <c r="U6" s="72">
        <v>2018</v>
      </c>
      <c r="V6" s="74">
        <v>2019</v>
      </c>
      <c r="W6" s="75">
        <v>4.67</v>
      </c>
      <c r="X6" s="72">
        <v>0.13</v>
      </c>
      <c r="Y6" s="72">
        <v>0.7</v>
      </c>
      <c r="Z6" s="72">
        <v>0.02</v>
      </c>
      <c r="AA6" s="72">
        <v>0</v>
      </c>
      <c r="AB6" s="72">
        <v>0</v>
      </c>
      <c r="AC6" s="72"/>
      <c r="AD6" s="72"/>
      <c r="AE6" s="72">
        <v>3.97</v>
      </c>
      <c r="AF6" s="72">
        <v>0.11</v>
      </c>
      <c r="AG6" s="132"/>
    </row>
    <row r="7" spans="2:33" ht="45.75" thickBot="1" x14ac:dyDescent="0.3">
      <c r="B7" s="18" t="s">
        <v>7</v>
      </c>
      <c r="C7" s="19" t="s">
        <v>6</v>
      </c>
      <c r="D7" s="20"/>
      <c r="E7" s="38"/>
      <c r="F7" s="27"/>
      <c r="G7" s="43"/>
      <c r="H7" s="76"/>
      <c r="I7" s="122"/>
      <c r="J7" s="133"/>
      <c r="K7" s="124"/>
      <c r="L7" s="44" t="s">
        <v>83</v>
      </c>
      <c r="M7" s="45" t="s">
        <v>83</v>
      </c>
      <c r="N7" s="46" t="s">
        <v>84</v>
      </c>
      <c r="O7" s="46"/>
      <c r="P7" s="51"/>
      <c r="Q7" s="51"/>
      <c r="R7" s="49"/>
      <c r="S7" s="50"/>
      <c r="T7" s="51"/>
      <c r="U7" s="51"/>
      <c r="V7" s="52"/>
      <c r="W7" s="156">
        <f>SUM(W8:W14)</f>
        <v>162.14545454545456</v>
      </c>
      <c r="X7" s="156">
        <f>SUM(X8:X14)</f>
        <v>4.4590000000000005</v>
      </c>
      <c r="Y7" s="51"/>
      <c r="Z7" s="51"/>
      <c r="AA7" s="55"/>
      <c r="AB7" s="55"/>
      <c r="AC7" s="55"/>
      <c r="AD7" s="55"/>
      <c r="AE7" s="55"/>
      <c r="AF7" s="56"/>
      <c r="AG7" s="77"/>
    </row>
    <row r="8" spans="2:33" ht="89.25" x14ac:dyDescent="0.25">
      <c r="B8" s="15"/>
      <c r="C8" s="16" t="s">
        <v>12</v>
      </c>
      <c r="D8" s="17"/>
      <c r="E8" s="39" t="s">
        <v>11</v>
      </c>
      <c r="F8" s="198" t="s">
        <v>42</v>
      </c>
      <c r="G8" s="57" t="s">
        <v>82</v>
      </c>
      <c r="H8" s="134" t="s">
        <v>83</v>
      </c>
      <c r="I8" s="135"/>
      <c r="J8" s="136"/>
      <c r="K8" s="78"/>
      <c r="L8" s="79"/>
      <c r="M8" s="80" t="s">
        <v>83</v>
      </c>
      <c r="N8" s="81" t="s">
        <v>84</v>
      </c>
      <c r="O8" s="146">
        <v>2000</v>
      </c>
      <c r="P8" s="146">
        <v>2015</v>
      </c>
      <c r="Q8" s="82">
        <v>2015</v>
      </c>
      <c r="R8" s="83">
        <v>2015</v>
      </c>
      <c r="S8" s="147">
        <v>2006</v>
      </c>
      <c r="T8" s="145">
        <v>2006</v>
      </c>
      <c r="U8" s="82">
        <v>2016</v>
      </c>
      <c r="V8" s="78">
        <v>2020</v>
      </c>
      <c r="W8" s="84">
        <f t="shared" ref="W8:W14" si="0">SUM((X8/27.5)*1000)</f>
        <v>112.72727272727273</v>
      </c>
      <c r="X8" s="85">
        <v>3.1</v>
      </c>
      <c r="Y8" s="85">
        <f>SUM(W8-AE8)</f>
        <v>16.909090909090907</v>
      </c>
      <c r="Z8" s="85">
        <f>SUM(X8-AF8)</f>
        <v>0.4650000000000003</v>
      </c>
      <c r="AA8" s="85">
        <v>0</v>
      </c>
      <c r="AB8" s="85">
        <v>0</v>
      </c>
      <c r="AC8" s="85">
        <v>0</v>
      </c>
      <c r="AD8" s="85">
        <v>0</v>
      </c>
      <c r="AE8" s="85">
        <f>SUM(W8*0.85)</f>
        <v>95.818181818181827</v>
      </c>
      <c r="AF8" s="86">
        <f>SUM(X8*0.85)</f>
        <v>2.6349999999999998</v>
      </c>
      <c r="AG8" s="148" t="s">
        <v>39</v>
      </c>
    </row>
    <row r="9" spans="2:33" ht="76.5" x14ac:dyDescent="0.25">
      <c r="B9" s="11"/>
      <c r="C9" s="6" t="s">
        <v>13</v>
      </c>
      <c r="D9" s="10"/>
      <c r="E9" s="33" t="s">
        <v>19</v>
      </c>
      <c r="F9" s="199" t="s">
        <v>91</v>
      </c>
      <c r="G9" s="87" t="s">
        <v>82</v>
      </c>
      <c r="H9" s="137" t="s">
        <v>83</v>
      </c>
      <c r="I9" s="138"/>
      <c r="J9" s="139"/>
      <c r="K9" s="88"/>
      <c r="L9" s="89"/>
      <c r="M9" s="90" t="s">
        <v>83</v>
      </c>
      <c r="N9" s="91" t="s">
        <v>84</v>
      </c>
      <c r="O9" s="144">
        <v>2014</v>
      </c>
      <c r="P9" s="92">
        <v>2016</v>
      </c>
      <c r="Q9" s="92">
        <v>2017</v>
      </c>
      <c r="R9" s="93">
        <v>2016</v>
      </c>
      <c r="S9" s="94">
        <v>2017</v>
      </c>
      <c r="T9" s="92">
        <v>2017</v>
      </c>
      <c r="U9" s="92">
        <v>2017</v>
      </c>
      <c r="V9" s="88">
        <v>2018</v>
      </c>
      <c r="W9" s="95">
        <f t="shared" si="0"/>
        <v>15.2</v>
      </c>
      <c r="X9" s="92">
        <v>0.41799999999999998</v>
      </c>
      <c r="Y9" s="96">
        <f>SUM(W9-AE9)</f>
        <v>2.2799999999999994</v>
      </c>
      <c r="Z9" s="96">
        <f>SUM(X9-AF9)</f>
        <v>6.2700000000000033E-2</v>
      </c>
      <c r="AA9" s="96">
        <v>0</v>
      </c>
      <c r="AB9" s="96">
        <v>0</v>
      </c>
      <c r="AC9" s="96">
        <v>0</v>
      </c>
      <c r="AD9" s="96">
        <v>0</v>
      </c>
      <c r="AE9" s="96">
        <f>SUM(W9*0.85)</f>
        <v>12.92</v>
      </c>
      <c r="AF9" s="97">
        <f>SUM(X9*0.85)</f>
        <v>0.35529999999999995</v>
      </c>
      <c r="AG9" s="98"/>
    </row>
    <row r="10" spans="2:33" ht="51.75" thickBot="1" x14ac:dyDescent="0.3">
      <c r="B10" s="11"/>
      <c r="C10" s="6" t="s">
        <v>14</v>
      </c>
      <c r="D10" s="10"/>
      <c r="E10" s="33" t="s">
        <v>20</v>
      </c>
      <c r="F10" s="199" t="s">
        <v>43</v>
      </c>
      <c r="G10" s="87" t="s">
        <v>82</v>
      </c>
      <c r="H10" s="137" t="s">
        <v>83</v>
      </c>
      <c r="I10" s="138"/>
      <c r="J10" s="139"/>
      <c r="K10" s="88"/>
      <c r="L10" s="89"/>
      <c r="M10" s="90" t="s">
        <v>83</v>
      </c>
      <c r="N10" s="91" t="s">
        <v>84</v>
      </c>
      <c r="O10" s="144">
        <v>2011</v>
      </c>
      <c r="P10" s="149" t="s">
        <v>84</v>
      </c>
      <c r="Q10" s="149" t="s">
        <v>84</v>
      </c>
      <c r="R10" s="218" t="s">
        <v>86</v>
      </c>
      <c r="S10" s="94">
        <v>2014</v>
      </c>
      <c r="T10" s="92">
        <v>2014</v>
      </c>
      <c r="U10" s="92">
        <v>2015</v>
      </c>
      <c r="V10" s="88">
        <v>2015</v>
      </c>
      <c r="W10" s="95">
        <f t="shared" si="0"/>
        <v>3.3454545454545457</v>
      </c>
      <c r="X10" s="92">
        <v>9.1999999999999998E-2</v>
      </c>
      <c r="Y10" s="96">
        <f t="shared" ref="Y10:Y21" si="1">SUM(W10-AE10)</f>
        <v>0.50181818181818194</v>
      </c>
      <c r="Z10" s="96">
        <f t="shared" ref="Z10:Z21" si="2">SUM(X10-AF10)</f>
        <v>1.3800000000000007E-2</v>
      </c>
      <c r="AA10" s="96">
        <v>0</v>
      </c>
      <c r="AB10" s="96">
        <v>0</v>
      </c>
      <c r="AC10" s="96">
        <v>0</v>
      </c>
      <c r="AD10" s="96">
        <v>0</v>
      </c>
      <c r="AE10" s="96">
        <f t="shared" ref="AE10:AE21" si="3">SUM(W10*0.85)</f>
        <v>2.8436363636363637</v>
      </c>
      <c r="AF10" s="97">
        <f t="shared" ref="AF10:AF21" si="4">SUM(X10*0.85)</f>
        <v>7.8199999999999992E-2</v>
      </c>
      <c r="AG10" s="150" t="s">
        <v>40</v>
      </c>
    </row>
    <row r="11" spans="2:33" ht="102.75" thickBot="1" x14ac:dyDescent="0.3">
      <c r="B11" s="11"/>
      <c r="C11" s="6" t="s">
        <v>15</v>
      </c>
      <c r="D11" s="10"/>
      <c r="E11" s="33" t="s">
        <v>21</v>
      </c>
      <c r="F11" s="199" t="s">
        <v>92</v>
      </c>
      <c r="G11" s="87" t="s">
        <v>82</v>
      </c>
      <c r="H11" s="137" t="s">
        <v>83</v>
      </c>
      <c r="I11" s="138"/>
      <c r="J11" s="139"/>
      <c r="K11" s="88"/>
      <c r="L11" s="89"/>
      <c r="M11" s="90" t="s">
        <v>83</v>
      </c>
      <c r="N11" s="91" t="s">
        <v>84</v>
      </c>
      <c r="O11" s="153" t="s">
        <v>96</v>
      </c>
      <c r="P11" s="149" t="s">
        <v>84</v>
      </c>
      <c r="Q11" s="149" t="s">
        <v>84</v>
      </c>
      <c r="R11" s="218" t="s">
        <v>86</v>
      </c>
      <c r="S11" s="94">
        <v>2014</v>
      </c>
      <c r="T11" s="92">
        <v>2014</v>
      </c>
      <c r="U11" s="92">
        <v>2015</v>
      </c>
      <c r="V11" s="88">
        <v>2015</v>
      </c>
      <c r="W11" s="95">
        <f t="shared" si="0"/>
        <v>11.745454545454544</v>
      </c>
      <c r="X11" s="92">
        <v>0.32300000000000001</v>
      </c>
      <c r="Y11" s="96">
        <f t="shared" si="1"/>
        <v>1.7618181818181817</v>
      </c>
      <c r="Z11" s="96">
        <f t="shared" si="2"/>
        <v>4.8449999999999993E-2</v>
      </c>
      <c r="AA11" s="96">
        <v>0</v>
      </c>
      <c r="AB11" s="96">
        <v>0</v>
      </c>
      <c r="AC11" s="96">
        <v>0</v>
      </c>
      <c r="AD11" s="96">
        <v>0</v>
      </c>
      <c r="AE11" s="96">
        <f t="shared" si="3"/>
        <v>9.9836363636363625</v>
      </c>
      <c r="AF11" s="97">
        <f t="shared" si="4"/>
        <v>0.27455000000000002</v>
      </c>
      <c r="AG11" s="151" t="s">
        <v>41</v>
      </c>
    </row>
    <row r="12" spans="2:33" ht="90" x14ac:dyDescent="0.25">
      <c r="B12" s="11"/>
      <c r="C12" s="6" t="s">
        <v>16</v>
      </c>
      <c r="D12" s="10"/>
      <c r="E12" s="33" t="s">
        <v>22</v>
      </c>
      <c r="F12" s="199" t="s">
        <v>93</v>
      </c>
      <c r="G12" s="87" t="s">
        <v>82</v>
      </c>
      <c r="H12" s="137" t="s">
        <v>83</v>
      </c>
      <c r="I12" s="138"/>
      <c r="J12" s="139"/>
      <c r="K12" s="88"/>
      <c r="L12" s="89"/>
      <c r="M12" s="90" t="s">
        <v>83</v>
      </c>
      <c r="N12" s="91" t="s">
        <v>84</v>
      </c>
      <c r="O12" s="153" t="s">
        <v>97</v>
      </c>
      <c r="P12" s="92">
        <v>2013</v>
      </c>
      <c r="Q12" s="92">
        <v>2015</v>
      </c>
      <c r="R12" s="93">
        <v>2015</v>
      </c>
      <c r="S12" s="94">
        <v>2015</v>
      </c>
      <c r="T12" s="92">
        <v>2015</v>
      </c>
      <c r="U12" s="92">
        <v>2015</v>
      </c>
      <c r="V12" s="88">
        <v>2017</v>
      </c>
      <c r="W12" s="99">
        <f t="shared" si="0"/>
        <v>7.7818181818181813</v>
      </c>
      <c r="X12" s="92">
        <v>0.214</v>
      </c>
      <c r="Y12" s="96">
        <f t="shared" si="1"/>
        <v>1.167272727272727</v>
      </c>
      <c r="Z12" s="96">
        <f t="shared" si="2"/>
        <v>3.2100000000000017E-2</v>
      </c>
      <c r="AA12" s="96">
        <v>0</v>
      </c>
      <c r="AB12" s="96">
        <v>0</v>
      </c>
      <c r="AC12" s="96">
        <v>0</v>
      </c>
      <c r="AD12" s="96">
        <v>0</v>
      </c>
      <c r="AE12" s="96">
        <f t="shared" si="3"/>
        <v>6.6145454545454543</v>
      </c>
      <c r="AF12" s="97">
        <f t="shared" si="4"/>
        <v>0.18189999999999998</v>
      </c>
      <c r="AG12" s="98"/>
    </row>
    <row r="13" spans="2:33" ht="38.25" x14ac:dyDescent="0.25">
      <c r="B13" s="11"/>
      <c r="C13" s="6" t="s">
        <v>17</v>
      </c>
      <c r="D13" s="10"/>
      <c r="E13" s="33" t="s">
        <v>23</v>
      </c>
      <c r="F13" s="199" t="s">
        <v>88</v>
      </c>
      <c r="G13" s="87" t="s">
        <v>82</v>
      </c>
      <c r="H13" s="137" t="s">
        <v>83</v>
      </c>
      <c r="I13" s="138"/>
      <c r="J13" s="139"/>
      <c r="K13" s="88"/>
      <c r="L13" s="89"/>
      <c r="M13" s="90" t="s">
        <v>83</v>
      </c>
      <c r="N13" s="91" t="s">
        <v>84</v>
      </c>
      <c r="O13" s="92">
        <v>2012</v>
      </c>
      <c r="P13" s="92">
        <v>2015</v>
      </c>
      <c r="Q13" s="92">
        <v>2016</v>
      </c>
      <c r="R13" s="100">
        <v>2015</v>
      </c>
      <c r="S13" s="94">
        <v>2016</v>
      </c>
      <c r="T13" s="92">
        <v>2016</v>
      </c>
      <c r="U13" s="92">
        <v>2016</v>
      </c>
      <c r="V13" s="88">
        <v>2017</v>
      </c>
      <c r="W13" s="101">
        <f t="shared" si="0"/>
        <v>3.1999999999999997</v>
      </c>
      <c r="X13" s="92">
        <v>8.7999999999999995E-2</v>
      </c>
      <c r="Y13" s="96">
        <f t="shared" si="1"/>
        <v>0.48</v>
      </c>
      <c r="Z13" s="96">
        <f t="shared" si="2"/>
        <v>1.3200000000000003E-2</v>
      </c>
      <c r="AA13" s="96">
        <v>0</v>
      </c>
      <c r="AB13" s="96">
        <v>0</v>
      </c>
      <c r="AC13" s="96">
        <v>0</v>
      </c>
      <c r="AD13" s="96">
        <v>0</v>
      </c>
      <c r="AE13" s="96">
        <f t="shared" si="3"/>
        <v>2.7199999999999998</v>
      </c>
      <c r="AF13" s="97">
        <f t="shared" si="4"/>
        <v>7.4799999999999991E-2</v>
      </c>
      <c r="AG13" s="98"/>
    </row>
    <row r="14" spans="2:33" ht="108" customHeight="1" thickBot="1" x14ac:dyDescent="0.3">
      <c r="B14" s="13"/>
      <c r="C14" s="9" t="s">
        <v>18</v>
      </c>
      <c r="D14" s="12"/>
      <c r="E14" s="40" t="s">
        <v>24</v>
      </c>
      <c r="F14" s="199" t="s">
        <v>94</v>
      </c>
      <c r="G14" s="87" t="s">
        <v>82</v>
      </c>
      <c r="H14" s="140" t="s">
        <v>83</v>
      </c>
      <c r="I14" s="126"/>
      <c r="J14" s="127"/>
      <c r="K14" s="102"/>
      <c r="L14" s="59"/>
      <c r="M14" s="60" t="s">
        <v>83</v>
      </c>
      <c r="N14" s="61" t="s">
        <v>84</v>
      </c>
      <c r="O14" s="103">
        <v>2016</v>
      </c>
      <c r="P14" s="103">
        <v>2017</v>
      </c>
      <c r="Q14" s="103">
        <v>2018</v>
      </c>
      <c r="R14" s="104">
        <v>2017</v>
      </c>
      <c r="S14" s="105">
        <v>2018</v>
      </c>
      <c r="T14" s="103">
        <v>2018</v>
      </c>
      <c r="U14" s="103">
        <v>2018</v>
      </c>
      <c r="V14" s="106">
        <v>2019</v>
      </c>
      <c r="W14" s="107">
        <f t="shared" si="0"/>
        <v>8.1454545454545464</v>
      </c>
      <c r="X14" s="103">
        <v>0.224</v>
      </c>
      <c r="Y14" s="108">
        <f t="shared" si="1"/>
        <v>1.2218181818181826</v>
      </c>
      <c r="Z14" s="108">
        <f t="shared" si="2"/>
        <v>3.3600000000000019E-2</v>
      </c>
      <c r="AA14" s="108">
        <v>0</v>
      </c>
      <c r="AB14" s="108">
        <v>0</v>
      </c>
      <c r="AC14" s="108">
        <v>0</v>
      </c>
      <c r="AD14" s="108">
        <v>0</v>
      </c>
      <c r="AE14" s="108">
        <f t="shared" si="3"/>
        <v>6.9236363636363638</v>
      </c>
      <c r="AF14" s="109">
        <f t="shared" si="4"/>
        <v>0.19039999999999999</v>
      </c>
      <c r="AG14" s="110"/>
    </row>
    <row r="15" spans="2:33" ht="19.5" thickBot="1" x14ac:dyDescent="0.3">
      <c r="B15" s="32" t="s">
        <v>8</v>
      </c>
      <c r="C15" s="21" t="s">
        <v>9</v>
      </c>
      <c r="D15" s="20"/>
      <c r="E15" s="38"/>
      <c r="F15" s="27"/>
      <c r="G15" s="43"/>
      <c r="H15" s="76"/>
      <c r="I15" s="122"/>
      <c r="J15" s="133"/>
      <c r="K15" s="124"/>
      <c r="L15" s="44" t="s">
        <v>83</v>
      </c>
      <c r="M15" s="45" t="s">
        <v>83</v>
      </c>
      <c r="N15" s="46" t="s">
        <v>84</v>
      </c>
      <c r="O15" s="46"/>
      <c r="P15" s="51"/>
      <c r="Q15" s="51"/>
      <c r="R15" s="49"/>
      <c r="S15" s="50"/>
      <c r="T15" s="51"/>
      <c r="U15" s="51"/>
      <c r="V15" s="52"/>
      <c r="W15" s="111">
        <f>SUM(W16:W21)</f>
        <v>79.781818181818167</v>
      </c>
      <c r="X15" s="111">
        <f>SUM(X16:X21)</f>
        <v>2.194</v>
      </c>
      <c r="Y15" s="157"/>
      <c r="Z15" s="157"/>
      <c r="AA15" s="157"/>
      <c r="AB15" s="157"/>
      <c r="AC15" s="157"/>
      <c r="AD15" s="157"/>
      <c r="AE15" s="157"/>
      <c r="AF15" s="158"/>
      <c r="AG15" s="125" t="s">
        <v>0</v>
      </c>
    </row>
    <row r="16" spans="2:33" ht="102" x14ac:dyDescent="0.25">
      <c r="B16" s="29"/>
      <c r="C16" s="30" t="s">
        <v>25</v>
      </c>
      <c r="D16" s="31"/>
      <c r="E16" s="39" t="s">
        <v>26</v>
      </c>
      <c r="F16" s="200" t="s">
        <v>95</v>
      </c>
      <c r="G16" s="112" t="s">
        <v>82</v>
      </c>
      <c r="H16" s="113" t="s">
        <v>83</v>
      </c>
      <c r="I16" s="126"/>
      <c r="J16" s="141"/>
      <c r="K16" s="102"/>
      <c r="L16" s="59"/>
      <c r="M16" s="60" t="s">
        <v>83</v>
      </c>
      <c r="N16" s="61" t="s">
        <v>84</v>
      </c>
      <c r="O16" s="154">
        <v>2010</v>
      </c>
      <c r="P16" s="114">
        <v>2013</v>
      </c>
      <c r="Q16" s="114">
        <v>2016</v>
      </c>
      <c r="R16" s="152">
        <v>2012</v>
      </c>
      <c r="S16" s="115">
        <v>2016</v>
      </c>
      <c r="T16" s="114">
        <v>2016</v>
      </c>
      <c r="U16" s="114">
        <v>2016</v>
      </c>
      <c r="V16" s="116">
        <v>2018</v>
      </c>
      <c r="W16" s="117">
        <f t="shared" ref="W16:W21" si="5">SUM((X16/27.5)*1000)</f>
        <v>36.509090909090908</v>
      </c>
      <c r="X16" s="118">
        <v>1.004</v>
      </c>
      <c r="Y16" s="85">
        <f t="shared" si="1"/>
        <v>5.4763636363636365</v>
      </c>
      <c r="Z16" s="85">
        <f t="shared" si="2"/>
        <v>0.15060000000000007</v>
      </c>
      <c r="AA16" s="85">
        <v>0</v>
      </c>
      <c r="AB16" s="85">
        <v>0</v>
      </c>
      <c r="AC16" s="85">
        <v>0</v>
      </c>
      <c r="AD16" s="85">
        <v>0</v>
      </c>
      <c r="AE16" s="85">
        <f t="shared" si="3"/>
        <v>31.032727272727271</v>
      </c>
      <c r="AF16" s="86">
        <f t="shared" si="4"/>
        <v>0.85339999999999994</v>
      </c>
      <c r="AG16" s="119"/>
    </row>
    <row r="17" spans="2:33" ht="89.25" x14ac:dyDescent="0.25">
      <c r="B17" s="11"/>
      <c r="C17" s="6" t="s">
        <v>27</v>
      </c>
      <c r="D17" s="6"/>
      <c r="E17" s="41" t="s">
        <v>30</v>
      </c>
      <c r="F17" s="201" t="s">
        <v>89</v>
      </c>
      <c r="G17" s="120" t="s">
        <v>82</v>
      </c>
      <c r="H17" s="121" t="s">
        <v>83</v>
      </c>
      <c r="I17" s="138"/>
      <c r="J17" s="142"/>
      <c r="K17" s="88"/>
      <c r="L17" s="89"/>
      <c r="M17" s="90" t="s">
        <v>83</v>
      </c>
      <c r="N17" s="91" t="s">
        <v>84</v>
      </c>
      <c r="O17" s="92">
        <v>2016</v>
      </c>
      <c r="P17" s="92">
        <v>2017</v>
      </c>
      <c r="Q17" s="92">
        <v>2018</v>
      </c>
      <c r="R17" s="219" t="s">
        <v>86</v>
      </c>
      <c r="S17" s="94">
        <v>2017</v>
      </c>
      <c r="T17" s="92">
        <v>2017</v>
      </c>
      <c r="U17" s="92">
        <v>2017</v>
      </c>
      <c r="V17" s="88">
        <v>2018</v>
      </c>
      <c r="W17" s="99">
        <f t="shared" si="5"/>
        <v>23.636363636363637</v>
      </c>
      <c r="X17" s="103">
        <v>0.65</v>
      </c>
      <c r="Y17" s="96">
        <f t="shared" si="1"/>
        <v>3.5454545454545467</v>
      </c>
      <c r="Z17" s="96">
        <f t="shared" si="2"/>
        <v>9.7500000000000031E-2</v>
      </c>
      <c r="AA17" s="96">
        <v>0</v>
      </c>
      <c r="AB17" s="96">
        <v>0</v>
      </c>
      <c r="AC17" s="96">
        <v>0</v>
      </c>
      <c r="AD17" s="96">
        <v>0</v>
      </c>
      <c r="AE17" s="96">
        <f t="shared" si="3"/>
        <v>20.09090909090909</v>
      </c>
      <c r="AF17" s="97">
        <f t="shared" si="4"/>
        <v>0.55249999999999999</v>
      </c>
      <c r="AG17" s="98"/>
    </row>
    <row r="18" spans="2:33" ht="76.5" x14ac:dyDescent="0.25">
      <c r="B18" s="11"/>
      <c r="C18" s="6" t="s">
        <v>28</v>
      </c>
      <c r="D18" s="6"/>
      <c r="E18" s="41" t="s">
        <v>31</v>
      </c>
      <c r="F18" s="201" t="s">
        <v>90</v>
      </c>
      <c r="G18" s="120" t="s">
        <v>82</v>
      </c>
      <c r="H18" s="121" t="s">
        <v>83</v>
      </c>
      <c r="I18" s="138"/>
      <c r="J18" s="142"/>
      <c r="K18" s="88"/>
      <c r="L18" s="89"/>
      <c r="M18" s="90" t="s">
        <v>83</v>
      </c>
      <c r="N18" s="91" t="s">
        <v>84</v>
      </c>
      <c r="O18" s="92">
        <v>2014</v>
      </c>
      <c r="P18" s="92">
        <v>2015</v>
      </c>
      <c r="Q18" s="92">
        <v>2016</v>
      </c>
      <c r="R18" s="219" t="s">
        <v>86</v>
      </c>
      <c r="S18" s="94">
        <v>2017</v>
      </c>
      <c r="T18" s="92">
        <v>2017</v>
      </c>
      <c r="U18" s="92">
        <v>2017</v>
      </c>
      <c r="V18" s="88">
        <v>2018</v>
      </c>
      <c r="W18" s="99">
        <f t="shared" si="5"/>
        <v>8.3636363636363651</v>
      </c>
      <c r="X18" s="103">
        <v>0.23</v>
      </c>
      <c r="Y18" s="96">
        <f t="shared" si="1"/>
        <v>1.2545454545454549</v>
      </c>
      <c r="Z18" s="96">
        <f t="shared" si="2"/>
        <v>3.4500000000000003E-2</v>
      </c>
      <c r="AA18" s="96">
        <v>0</v>
      </c>
      <c r="AB18" s="96">
        <v>0</v>
      </c>
      <c r="AC18" s="96">
        <v>0</v>
      </c>
      <c r="AD18" s="96">
        <v>0</v>
      </c>
      <c r="AE18" s="96">
        <f t="shared" si="3"/>
        <v>7.1090909090909102</v>
      </c>
      <c r="AF18" s="97">
        <f t="shared" si="4"/>
        <v>0.19550000000000001</v>
      </c>
      <c r="AG18" s="98"/>
    </row>
    <row r="19" spans="2:33" ht="38.25" x14ac:dyDescent="0.25">
      <c r="B19" s="11"/>
      <c r="C19" s="6" t="s">
        <v>29</v>
      </c>
      <c r="D19" s="6"/>
      <c r="E19" s="41" t="s">
        <v>32</v>
      </c>
      <c r="F19" s="201" t="s">
        <v>47</v>
      </c>
      <c r="G19" s="120" t="s">
        <v>82</v>
      </c>
      <c r="H19" s="121" t="s">
        <v>83</v>
      </c>
      <c r="I19" s="138"/>
      <c r="J19" s="142"/>
      <c r="K19" s="88"/>
      <c r="L19" s="89"/>
      <c r="M19" s="90" t="s">
        <v>83</v>
      </c>
      <c r="N19" s="91" t="s">
        <v>84</v>
      </c>
      <c r="O19" s="92">
        <v>2014</v>
      </c>
      <c r="P19" s="92">
        <v>2015</v>
      </c>
      <c r="Q19" s="92">
        <v>2015</v>
      </c>
      <c r="R19" s="219" t="s">
        <v>86</v>
      </c>
      <c r="S19" s="94">
        <v>2016</v>
      </c>
      <c r="T19" s="92">
        <v>2016</v>
      </c>
      <c r="U19" s="92">
        <v>2016</v>
      </c>
      <c r="V19" s="88">
        <v>2017</v>
      </c>
      <c r="W19" s="99">
        <f t="shared" si="5"/>
        <v>2.3636363636363638</v>
      </c>
      <c r="X19" s="103">
        <v>6.5000000000000002E-2</v>
      </c>
      <c r="Y19" s="96">
        <v>6.5000000000000002E-2</v>
      </c>
      <c r="Z19" s="96">
        <f t="shared" si="2"/>
        <v>9.7500000000000017E-3</v>
      </c>
      <c r="AA19" s="96">
        <v>0</v>
      </c>
      <c r="AB19" s="96">
        <v>0</v>
      </c>
      <c r="AC19" s="96">
        <v>0</v>
      </c>
      <c r="AD19" s="96">
        <v>0</v>
      </c>
      <c r="AE19" s="96">
        <f t="shared" si="3"/>
        <v>2.0090909090909093</v>
      </c>
      <c r="AF19" s="97">
        <f t="shared" si="4"/>
        <v>5.525E-2</v>
      </c>
      <c r="AG19" s="98"/>
    </row>
    <row r="20" spans="2:33" ht="45" x14ac:dyDescent="0.25">
      <c r="B20" s="11"/>
      <c r="C20" s="6" t="s">
        <v>33</v>
      </c>
      <c r="D20" s="6"/>
      <c r="E20" s="42" t="s">
        <v>34</v>
      </c>
      <c r="F20" s="202" t="s">
        <v>46</v>
      </c>
      <c r="G20" s="120" t="s">
        <v>82</v>
      </c>
      <c r="H20" s="121" t="s">
        <v>83</v>
      </c>
      <c r="I20" s="138"/>
      <c r="J20" s="142"/>
      <c r="K20" s="88"/>
      <c r="L20" s="89"/>
      <c r="M20" s="90" t="s">
        <v>83</v>
      </c>
      <c r="N20" s="91" t="s">
        <v>84</v>
      </c>
      <c r="O20" s="92">
        <v>2015</v>
      </c>
      <c r="P20" s="92">
        <v>2016</v>
      </c>
      <c r="Q20" s="92">
        <v>2016</v>
      </c>
      <c r="R20" s="219" t="s">
        <v>86</v>
      </c>
      <c r="S20" s="94">
        <v>2017</v>
      </c>
      <c r="T20" s="92">
        <v>2017</v>
      </c>
      <c r="U20" s="92">
        <v>2017</v>
      </c>
      <c r="V20" s="88">
        <v>2018</v>
      </c>
      <c r="W20" s="99">
        <f t="shared" si="5"/>
        <v>7.2727272727272725</v>
      </c>
      <c r="X20" s="103">
        <v>0.2</v>
      </c>
      <c r="Y20" s="96">
        <f t="shared" si="1"/>
        <v>1.0909090909090908</v>
      </c>
      <c r="Z20" s="96">
        <f t="shared" si="2"/>
        <v>0.03</v>
      </c>
      <c r="AA20" s="96">
        <v>0</v>
      </c>
      <c r="AB20" s="96">
        <v>0</v>
      </c>
      <c r="AC20" s="96">
        <v>0</v>
      </c>
      <c r="AD20" s="96">
        <v>0</v>
      </c>
      <c r="AE20" s="96">
        <f t="shared" si="3"/>
        <v>6.1818181818181817</v>
      </c>
      <c r="AF20" s="97">
        <f t="shared" si="4"/>
        <v>0.17</v>
      </c>
      <c r="AG20" s="98"/>
    </row>
    <row r="21" spans="2:33" ht="30" x14ac:dyDescent="0.25">
      <c r="B21" s="11"/>
      <c r="C21" s="6" t="s">
        <v>35</v>
      </c>
      <c r="D21" s="6"/>
      <c r="E21" s="42" t="s">
        <v>36</v>
      </c>
      <c r="F21" s="202" t="s">
        <v>45</v>
      </c>
      <c r="G21" s="120" t="s">
        <v>82</v>
      </c>
      <c r="H21" s="121" t="s">
        <v>83</v>
      </c>
      <c r="I21" s="135"/>
      <c r="J21" s="143"/>
      <c r="K21" s="116"/>
      <c r="L21" s="79"/>
      <c r="M21" s="80" t="s">
        <v>83</v>
      </c>
      <c r="N21" s="81" t="s">
        <v>84</v>
      </c>
      <c r="O21" s="92">
        <v>2014</v>
      </c>
      <c r="P21" s="92">
        <v>2015</v>
      </c>
      <c r="Q21" s="92">
        <v>2016</v>
      </c>
      <c r="R21" s="219" t="s">
        <v>86</v>
      </c>
      <c r="S21" s="94">
        <v>2016</v>
      </c>
      <c r="T21" s="92">
        <v>2016</v>
      </c>
      <c r="U21" s="92">
        <v>2016</v>
      </c>
      <c r="V21" s="88">
        <v>2017</v>
      </c>
      <c r="W21" s="99">
        <f t="shared" si="5"/>
        <v>1.6363636363636362</v>
      </c>
      <c r="X21" s="103">
        <v>4.4999999999999998E-2</v>
      </c>
      <c r="Y21" s="96">
        <f t="shared" si="1"/>
        <v>0.24545454545454537</v>
      </c>
      <c r="Z21" s="96">
        <f t="shared" si="2"/>
        <v>6.7499999999999991E-3</v>
      </c>
      <c r="AA21" s="96">
        <v>0</v>
      </c>
      <c r="AB21" s="96">
        <v>0</v>
      </c>
      <c r="AC21" s="96">
        <v>0</v>
      </c>
      <c r="AD21" s="96">
        <v>0</v>
      </c>
      <c r="AE21" s="96">
        <f t="shared" si="3"/>
        <v>1.3909090909090909</v>
      </c>
      <c r="AF21" s="97">
        <f t="shared" si="4"/>
        <v>3.8249999999999999E-2</v>
      </c>
      <c r="AG21" s="98"/>
    </row>
    <row r="22" spans="2:33" x14ac:dyDescent="0.25">
      <c r="C22" s="7"/>
      <c r="D22" s="7"/>
      <c r="E22" s="7"/>
      <c r="F22" s="7"/>
    </row>
    <row r="23" spans="2:33" x14ac:dyDescent="0.25">
      <c r="C23" s="7"/>
      <c r="D23" s="7"/>
      <c r="E23" s="7"/>
      <c r="F23" s="7"/>
    </row>
    <row r="24" spans="2:33" x14ac:dyDescent="0.25">
      <c r="C24" s="7"/>
      <c r="D24" s="7"/>
      <c r="E24" s="7"/>
      <c r="F24" s="7"/>
    </row>
    <row r="25" spans="2:33" x14ac:dyDescent="0.25">
      <c r="C25" s="7"/>
      <c r="D25" s="7"/>
      <c r="E25" s="7"/>
      <c r="F25" s="7"/>
    </row>
    <row r="26" spans="2:33" x14ac:dyDescent="0.25">
      <c r="C26" s="8"/>
      <c r="D26" s="8"/>
      <c r="E26" s="8"/>
      <c r="F26" s="8"/>
    </row>
    <row r="27" spans="2:33" x14ac:dyDescent="0.25">
      <c r="C27" s="8"/>
      <c r="D27" s="8"/>
      <c r="E27" s="8"/>
      <c r="F27" s="8"/>
    </row>
    <row r="28" spans="2:33" x14ac:dyDescent="0.25">
      <c r="C28" s="14"/>
      <c r="D28" s="14"/>
      <c r="E28" s="8"/>
      <c r="F28" s="8"/>
    </row>
    <row r="29" spans="2:33" x14ac:dyDescent="0.25">
      <c r="C29" s="14"/>
      <c r="D29" s="14"/>
      <c r="E29" s="8"/>
      <c r="F29" s="8"/>
    </row>
    <row r="30" spans="2:33" x14ac:dyDescent="0.25">
      <c r="C30" s="14"/>
      <c r="D30" s="14"/>
      <c r="E30" s="8"/>
      <c r="F30" s="8"/>
    </row>
    <row r="31" spans="2:33" x14ac:dyDescent="0.25">
      <c r="C31" s="14"/>
      <c r="D31" s="14"/>
      <c r="E31" s="8"/>
      <c r="F31" s="8"/>
    </row>
    <row r="32" spans="2:33" x14ac:dyDescent="0.25">
      <c r="C32" s="14"/>
      <c r="D32" s="14"/>
      <c r="E32" s="8"/>
      <c r="F32" s="8"/>
    </row>
    <row r="33" spans="3:6" x14ac:dyDescent="0.25">
      <c r="C33" s="14"/>
      <c r="D33" s="14"/>
      <c r="E33" s="8"/>
      <c r="F33" s="8"/>
    </row>
    <row r="34" spans="3:6" x14ac:dyDescent="0.25">
      <c r="C34" s="14"/>
      <c r="D34" s="14"/>
      <c r="E34" s="8"/>
      <c r="F34" s="8"/>
    </row>
    <row r="35" spans="3:6" x14ac:dyDescent="0.25">
      <c r="C35" s="14"/>
      <c r="D35" s="14"/>
      <c r="E35" s="8"/>
      <c r="F35" s="8"/>
    </row>
    <row r="36" spans="3:6" x14ac:dyDescent="0.25">
      <c r="C36" s="14"/>
      <c r="D36" s="14"/>
      <c r="E36" s="8"/>
      <c r="F36" s="8"/>
    </row>
    <row r="37" spans="3:6" x14ac:dyDescent="0.25">
      <c r="C37" s="14"/>
      <c r="D37" s="14"/>
      <c r="E37" s="8"/>
      <c r="F37" s="8"/>
    </row>
    <row r="38" spans="3:6" x14ac:dyDescent="0.25">
      <c r="C38" s="14"/>
      <c r="D38" s="14"/>
      <c r="E38" s="8"/>
      <c r="F38" s="8"/>
    </row>
    <row r="39" spans="3:6" x14ac:dyDescent="0.25">
      <c r="C39" s="8"/>
      <c r="D39" s="8"/>
      <c r="E39" s="8"/>
      <c r="F39" s="8"/>
    </row>
  </sheetData>
  <mergeCells count="31">
    <mergeCell ref="AG2:AG3"/>
    <mergeCell ref="B1:E1"/>
    <mergeCell ref="I1:K1"/>
    <mergeCell ref="L1:R1"/>
    <mergeCell ref="S1:V1"/>
    <mergeCell ref="W1:AF1"/>
    <mergeCell ref="O2:O3"/>
    <mergeCell ref="P2:P3"/>
    <mergeCell ref="Q2:Q3"/>
    <mergeCell ref="R2:R3"/>
    <mergeCell ref="S2:S3"/>
    <mergeCell ref="T2:T3"/>
    <mergeCell ref="U2:U3"/>
    <mergeCell ref="V2:V3"/>
    <mergeCell ref="B2:B3"/>
    <mergeCell ref="C2:C3"/>
    <mergeCell ref="D2:D3"/>
    <mergeCell ref="E2:E3"/>
    <mergeCell ref="G2:G3"/>
    <mergeCell ref="H2:H3"/>
    <mergeCell ref="W2:X2"/>
    <mergeCell ref="Y2:Z2"/>
    <mergeCell ref="AA2:AB2"/>
    <mergeCell ref="AC2:AD2"/>
    <mergeCell ref="AE2:AF2"/>
    <mergeCell ref="I2:I3"/>
    <mergeCell ref="J2:J3"/>
    <mergeCell ref="K2:K3"/>
    <mergeCell ref="L2:L3"/>
    <mergeCell ref="M2:M3"/>
    <mergeCell ref="N2:N3"/>
  </mergeCells>
  <phoneticPr fontId="7" type="noConversion"/>
  <pageMargins left="0.31496062992125984" right="0.31496062992125984"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Measure level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Riley</dc:creator>
  <cp:lastModifiedBy>Irena Vicarova</cp:lastModifiedBy>
  <cp:lastPrinted>2014-11-24T19:02:20Z</cp:lastPrinted>
  <dcterms:created xsi:type="dcterms:W3CDTF">2014-01-27T08:39:01Z</dcterms:created>
  <dcterms:modified xsi:type="dcterms:W3CDTF">2015-03-12T06:15:40Z</dcterms:modified>
</cp:coreProperties>
</file>