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 filterPrivacy="1"/>
  <mc:AlternateContent xmlns:mc="http://schemas.openxmlformats.org/markup-compatibility/2006">
    <mc:Choice Requires="x15">
      <x15ac:absPath xmlns:x15ac="http://schemas.microsoft.com/office/spreadsheetml/2010/11/ac" url="/Volumes/Data-1/0201_StrategieCLLD/"/>
    </mc:Choice>
  </mc:AlternateContent>
  <bookViews>
    <workbookView xWindow="2780" yWindow="1060" windowWidth="20500" windowHeight="17880" activeTab="2"/>
  </bookViews>
  <sheets>
    <sheet name="e)" sheetId="1" r:id="rId1"/>
    <sheet name="f)" sheetId="2" r:id="rId2"/>
    <sheet name="g)" sheetId="3" r:id="rId3"/>
  </sheets>
  <externalReferences>
    <externalReference r:id="rId4"/>
    <externalReference r:id="rId5"/>
  </externalReferences>
  <definedNames>
    <definedName name="_xlnm.Print_Area" localSheetId="2">'g)'!$A$1:$Q$70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9" i="2" l="1"/>
  <c r="J78" i="2"/>
  <c r="E78" i="2"/>
  <c r="E77" i="2"/>
  <c r="J76" i="2"/>
  <c r="E76" i="2"/>
  <c r="E69" i="2"/>
  <c r="J68" i="2"/>
  <c r="E68" i="2"/>
  <c r="E67" i="2"/>
  <c r="J66" i="2"/>
  <c r="E66" i="2"/>
  <c r="E59" i="2"/>
  <c r="J58" i="2"/>
  <c r="E58" i="2"/>
  <c r="J57" i="2"/>
  <c r="E57" i="2"/>
  <c r="J56" i="2"/>
  <c r="E56" i="2"/>
  <c r="I49" i="2"/>
  <c r="I9" i="2"/>
  <c r="H49" i="2"/>
  <c r="G49" i="2"/>
  <c r="F49" i="2"/>
  <c r="E49" i="2"/>
  <c r="J48" i="2"/>
  <c r="E48" i="2"/>
  <c r="J47" i="2"/>
  <c r="E47" i="2"/>
  <c r="H46" i="2"/>
  <c r="J46" i="2"/>
  <c r="E46" i="2"/>
  <c r="E39" i="2"/>
  <c r="J38" i="2"/>
  <c r="E38" i="2"/>
  <c r="J37" i="2"/>
  <c r="E37" i="2"/>
  <c r="J36" i="2"/>
  <c r="E36" i="2"/>
  <c r="I29" i="2"/>
  <c r="H29" i="2"/>
  <c r="H9" i="2"/>
  <c r="G29" i="2"/>
  <c r="F29" i="2"/>
  <c r="E29" i="2"/>
  <c r="I28" i="2"/>
  <c r="I8" i="2"/>
  <c r="H28" i="2"/>
  <c r="H8" i="2"/>
  <c r="G28" i="2"/>
  <c r="G8" i="2"/>
  <c r="F28" i="2"/>
  <c r="E28" i="2"/>
  <c r="E27" i="2"/>
  <c r="H26" i="2"/>
  <c r="E26" i="2"/>
  <c r="G9" i="2"/>
  <c r="I7" i="2"/>
  <c r="H7" i="2"/>
  <c r="G7" i="2"/>
  <c r="F7" i="2"/>
  <c r="I6" i="2"/>
  <c r="H6" i="2"/>
  <c r="G6" i="2"/>
  <c r="F6" i="2"/>
  <c r="H37" i="1"/>
  <c r="H38" i="1"/>
  <c r="H39" i="1"/>
  <c r="H40" i="1"/>
  <c r="H41" i="1"/>
  <c r="H42" i="1"/>
  <c r="H43" i="1"/>
  <c r="H44" i="1"/>
  <c r="E89" i="2"/>
  <c r="J88" i="2"/>
  <c r="E88" i="2"/>
  <c r="J87" i="2"/>
  <c r="E87" i="2"/>
  <c r="J86" i="2"/>
  <c r="E86" i="2"/>
  <c r="J8" i="2"/>
  <c r="J6" i="2"/>
  <c r="J7" i="2"/>
  <c r="J9" i="2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48" i="1"/>
  <c r="H47" i="1"/>
  <c r="H46" i="1"/>
  <c r="H45" i="1"/>
  <c r="H36" i="1"/>
  <c r="H35" i="1"/>
  <c r="H34" i="1"/>
  <c r="H33" i="1"/>
  <c r="H32" i="1"/>
  <c r="H31" i="1"/>
  <c r="E7" i="2"/>
  <c r="F8" i="2"/>
  <c r="E6" i="2"/>
  <c r="E8" i="2"/>
  <c r="F9" i="2"/>
  <c r="E9" i="2"/>
</calcChain>
</file>

<file path=xl/sharedStrings.xml><?xml version="1.0" encoding="utf-8"?>
<sst xmlns="http://schemas.openxmlformats.org/spreadsheetml/2006/main" count="1837" uniqueCount="276">
  <si>
    <t>Opatření SCLLD</t>
  </si>
  <si>
    <t>Podopatření SCLLD</t>
  </si>
  <si>
    <t>IDENTIFIKACE programu</t>
  </si>
  <si>
    <t>PLÁN FINANCOVÁNÍ (způsobilé výdaje v tis. Kč)</t>
  </si>
  <si>
    <t>Nezpůsobilé výdaje (tis. Kč)</t>
  </si>
  <si>
    <t>Program</t>
  </si>
  <si>
    <t>Prioritní osa OP/ Priorita Unie</t>
  </si>
  <si>
    <t>Investiční priorita OP / Prioritní oblast</t>
  </si>
  <si>
    <t>Specifický cíl OP/operace PRV</t>
  </si>
  <si>
    <t>Celkové způsobilé výdaje (CZV)</t>
  </si>
  <si>
    <t>Z toho podpora</t>
  </si>
  <si>
    <t>Z toho vlastní zdroje příjemce</t>
  </si>
  <si>
    <t xml:space="preserve">Příspěvek Unie (a) </t>
  </si>
  <si>
    <t>Národní veřejné zdroje (SR, SF) (b)</t>
  </si>
  <si>
    <t>Národní veřejné zdroje (kraj, obec, jiné) ( c )</t>
  </si>
  <si>
    <t>Národní soukromé zdroje (d)</t>
  </si>
  <si>
    <t>CLLD 14 Zemědělská infrastruktura</t>
  </si>
  <si>
    <t>PRV</t>
  </si>
  <si>
    <t>6</t>
  </si>
  <si>
    <t>6B</t>
  </si>
  <si>
    <t>19.2.1</t>
  </si>
  <si>
    <t>CLLD 3 Pozemkové úpravy</t>
  </si>
  <si>
    <t>CLLD 15 Lesnická infrastruktura</t>
  </si>
  <si>
    <t>CLLD 12 Neproduktivní investice v lesích</t>
  </si>
  <si>
    <t>CLLD 4 Doprava</t>
  </si>
  <si>
    <t>IROP</t>
  </si>
  <si>
    <t>PO 4</t>
  </si>
  <si>
    <t>IP 9d</t>
  </si>
  <si>
    <t>SC 4.1</t>
  </si>
  <si>
    <t>CLLD 7 Sociální služby</t>
  </si>
  <si>
    <t>CLLD 9 Sociální a terénní pracovníci</t>
  </si>
  <si>
    <t>OPZ</t>
  </si>
  <si>
    <t>PO 2</t>
  </si>
  <si>
    <t>IP 3</t>
  </si>
  <si>
    <t>2.3</t>
  </si>
  <si>
    <t>CLLD 5 Vzdělávání</t>
  </si>
  <si>
    <t>CLLD 18 Prorodinná opatření</t>
  </si>
  <si>
    <t>CLLD 6 Komunity</t>
  </si>
  <si>
    <t>CLLD 11 Hasiči</t>
  </si>
  <si>
    <t>CLLD 8 Sociální podnikání - investice</t>
  </si>
  <si>
    <t>CLLD 17 Sociální podnikání - neinvestice</t>
  </si>
  <si>
    <t>CLLD 16 Zaměstnanost</t>
  </si>
  <si>
    <t>CLLD 2 Zemědělský podnik</t>
  </si>
  <si>
    <t>CLLD 13 Zemědělský produkt</t>
  </si>
  <si>
    <t>CLLD 10 Podnikání</t>
  </si>
  <si>
    <t>CLLD 1 Projekty spolupráce</t>
  </si>
  <si>
    <t>19.3.1</t>
  </si>
  <si>
    <t>PLÁN FINANCOVÁNÍ (způsobilé výdaje v tis. Kč)</t>
  </si>
  <si>
    <t>CELKEM</t>
  </si>
  <si>
    <t>Programový rámec</t>
  </si>
  <si>
    <t>Prioritní osa / Priorita Unie</t>
  </si>
  <si>
    <t>Specifický cíl OP / operace PRV</t>
  </si>
  <si>
    <t>Národní veřejné zdroje (kraj, obec, jiné) ©</t>
  </si>
  <si>
    <t>PR IROP</t>
  </si>
  <si>
    <t>PR ZAM</t>
  </si>
  <si>
    <t>PR PRV</t>
  </si>
  <si>
    <t>Identifikace indikátorů</t>
  </si>
  <si>
    <t>Hodnoty indikátorů</t>
  </si>
  <si>
    <t>Odůvodnění, jakým způsobem byly hodnoty stanoveny</t>
  </si>
  <si>
    <t>Prioritní osa OP / Priorita Unie</t>
  </si>
  <si>
    <t>Kód NČI2014+</t>
  </si>
  <si>
    <t>Název indikátoru</t>
  </si>
  <si>
    <t>Měrná jednotka</t>
  </si>
  <si>
    <t>Typ Indikátoru (výstup/výsledek)</t>
  </si>
  <si>
    <t>Výchozí hodnota</t>
  </si>
  <si>
    <t>Datum výchozí hodnoty</t>
  </si>
  <si>
    <t>Cílová hodnota</t>
  </si>
  <si>
    <t>Datum cílové hodnoty</t>
  </si>
  <si>
    <t>Milník 31. 12. 2018 (je-li ŘO vyžadován)</t>
  </si>
  <si>
    <t>9 37 01</t>
  </si>
  <si>
    <t>Počet podpořených zemědělských podniků/příjemců</t>
  </si>
  <si>
    <t>podniků</t>
  </si>
  <si>
    <t>výstup</t>
  </si>
  <si>
    <t>Počet podpořených podniků/příjemců</t>
  </si>
  <si>
    <t>9 43 01</t>
  </si>
  <si>
    <t>Celková délka cest zajišťující zpřístupnění pozemků, zvýšení prostupnosti krajiny a její diverzifikaci</t>
  </si>
  <si>
    <t>km</t>
  </si>
  <si>
    <t>výsledek</t>
  </si>
  <si>
    <t>9 43 02</t>
  </si>
  <si>
    <t>Celková délka lesních cest</t>
  </si>
  <si>
    <t>výsledeů</t>
  </si>
  <si>
    <t>9 27 02</t>
  </si>
  <si>
    <t>Počet podpořených operací/akcí</t>
  </si>
  <si>
    <t>operací</t>
  </si>
  <si>
    <t>4</t>
  </si>
  <si>
    <t>9 30 01</t>
  </si>
  <si>
    <t>Celková plocha</t>
  </si>
  <si>
    <t>ha</t>
  </si>
  <si>
    <t>2,5</t>
  </si>
  <si>
    <t>7 51 20</t>
  </si>
  <si>
    <t>Podíl veřejné osobní dopravy na celkových výkonech v osobní dopravě</t>
  </si>
  <si>
    <t>%</t>
  </si>
  <si>
    <t>/</t>
  </si>
  <si>
    <t>7 50 01</t>
  </si>
  <si>
    <t>Počet realizací vedoucích ke zvýšení bezpečnosti v dopravě</t>
  </si>
  <si>
    <t>realizace</t>
  </si>
  <si>
    <t>7 63 10</t>
  </si>
  <si>
    <t>Podíl cyklistiky na přepravních výkonech</t>
  </si>
  <si>
    <t>7 61 00</t>
  </si>
  <si>
    <t>Délka nově vybudovaných cyklostezek a cyklotras</t>
  </si>
  <si>
    <t>5 54 01</t>
  </si>
  <si>
    <t>Počet podpořených zázemí pro služby a sociální práci (zázemí)</t>
  </si>
  <si>
    <t>zázemí</t>
  </si>
  <si>
    <t>5 54 02</t>
  </si>
  <si>
    <t>Počet poskytovaných druhů sociálních služeb</t>
  </si>
  <si>
    <t>služby</t>
  </si>
  <si>
    <t>6 75 10</t>
  </si>
  <si>
    <t>Kapacita služeb a sociální práce</t>
  </si>
  <si>
    <t>klienti</t>
  </si>
  <si>
    <t>5 53 01</t>
  </si>
  <si>
    <t>Počet podpořených bytů pro sociální bydlení</t>
  </si>
  <si>
    <t>bytové jednotky</t>
  </si>
  <si>
    <t>5 53 20</t>
  </si>
  <si>
    <t>Průměrný počet osob využívajících sociální bydlení</t>
  </si>
  <si>
    <t>Osoby/rok</t>
  </si>
  <si>
    <t>5 53 10</t>
  </si>
  <si>
    <t>Nárůst kapacity sociálních bytů</t>
  </si>
  <si>
    <t>lůžka</t>
  </si>
  <si>
    <t>míst</t>
  </si>
  <si>
    <t>5 00 00</t>
  </si>
  <si>
    <t>Počet podpořených vzdělávacích zařízení</t>
  </si>
  <si>
    <t>zařízení</t>
  </si>
  <si>
    <t>5 00 01</t>
  </si>
  <si>
    <t>Kapacita podporovaných zařízení péče o děti nebo vzdělávacích zařízení</t>
  </si>
  <si>
    <t>osoby</t>
  </si>
  <si>
    <t>5 01 20</t>
  </si>
  <si>
    <t>Počet osob využívajících zařízení péče o děti do 3 let</t>
  </si>
  <si>
    <t>5 00 20</t>
  </si>
  <si>
    <t>Podíl tříletých dětí umístěných v předškolním zařízení</t>
  </si>
  <si>
    <t>5 00 30</t>
  </si>
  <si>
    <t>Podíl osob předšasně opouštějících vzdělávací systém</t>
  </si>
  <si>
    <t>5 75 01</t>
  </si>
  <si>
    <t>Počet nových a modernizovaných objetků sloužících složkám IZS</t>
  </si>
  <si>
    <t>objekty</t>
  </si>
  <si>
    <t>5 75 20</t>
  </si>
  <si>
    <t>Počet exponovaných území s nedostatečnou připraveností složek IZS</t>
  </si>
  <si>
    <t>území</t>
  </si>
  <si>
    <t>1 04 03</t>
  </si>
  <si>
    <t>Zvýšení zaměstnanosti v podporovaných podnicích se zaměřením na znevýhodněné skupiny</t>
  </si>
  <si>
    <t>FTE</t>
  </si>
  <si>
    <t>1 03 00</t>
  </si>
  <si>
    <t>Soukromé investice odpovídající veřejné podpoře podniků (granty)</t>
  </si>
  <si>
    <t>EUR</t>
  </si>
  <si>
    <t>1 04 00</t>
  </si>
  <si>
    <t>Zvýšení zaměstnanosti v podporovaných podnicích</t>
  </si>
  <si>
    <t>1 00 00</t>
  </si>
  <si>
    <t>Počet podniků pobírajících podporu</t>
  </si>
  <si>
    <t>podnik</t>
  </si>
  <si>
    <t>1 01 02</t>
  </si>
  <si>
    <t>Počet podniků pobírajících granty</t>
  </si>
  <si>
    <t>podniky</t>
  </si>
  <si>
    <t>1 01 05</t>
  </si>
  <si>
    <t>Počet nových podniků, které dostávají podporu</t>
  </si>
  <si>
    <t>1 04 11</t>
  </si>
  <si>
    <t>Míra nezaměstnanosti osob s nejnižším vzděláním</t>
  </si>
  <si>
    <t>9 48 00</t>
  </si>
  <si>
    <t>Pracovní místa vytvořená v rámci podpořených projektů (Leader)</t>
  </si>
  <si>
    <t xml:space="preserve">9 37 01 </t>
  </si>
  <si>
    <t>9 25 01</t>
  </si>
  <si>
    <t>Celkové veřejné výdaje</t>
  </si>
  <si>
    <t>78604</t>
  </si>
  <si>
    <t>Na základě šetření zájmu v území je zájem zrealizovat celkem 4 projekty - podpora pro 4 podniky/příjemce, do meziobdobí předpokládáme realizaci 2 projektů.</t>
  </si>
  <si>
    <t>Vzhledem k tomu, že v rámci strategie chceme podpořit celkem 4 podniky/příjemce, předpokládáme zahájení minimálně 2 projektů v roce 2017 a včetně všech administrativních úkonů, zadávacích řízení apod. spojených s těmito projekty předpokládáme, že milník (do 31. 12. 2018) naplníme ve výši 2 projekty.</t>
  </si>
  <si>
    <t>Hodnota byla stanovena na základě předpokládané podpory 4 příjemců v rámci Fiche 3 Pozemkové úpravy.</t>
  </si>
  <si>
    <t>Na základě šetření zájmu o tuto aktivitu vyplynul zájem podpořit celkem 3 projekty - 3 podniky/příjemce, předpokládáme realizaci 2 projektů v roce 2018.</t>
  </si>
  <si>
    <t>Hodnota byla stanovena vzhledem k realizaci projektů 3 podpořených subjektů v rámci Fiche 15 Lesnická infrastruktura a na základě šetření zájmu o podporu této aktivity.</t>
  </si>
  <si>
    <t>Vzhledem k tomu, že v rámci strategie chceme podpořit celkem 4  operace/akce, předpokládáme zahájení minimálně 1 projektu v roce 2017 a včetně všech administrativních úkonů, zadávacích řízení apod. spojených s těmito projekty předpokládáme, že milník (do 31. 12. 2018) naplníme ve výši 2 projekty.</t>
  </si>
  <si>
    <t>Vzhledem k tomu, že v rámci strategie chceme podpořit 2 operace/akce v rámci neproduktivních investic v lesích do konce roku 2018, průměrná plocha zasažená neproduktivními investicemi bude alespoň 0,5 ha.</t>
  </si>
  <si>
    <t>Hodnota byla jako závazná převzata z dokumentu IROP</t>
  </si>
  <si>
    <t xml:space="preserve">Za cílem zajištění bezpečnosti chodců vznikla potřeba provést realizaci v intravilánu obcí, která zahrnuje rekonstrukci chodníků v délce 480,87 m (průměrná jednotková cena 2300Kč/m), rekonstrukci 8 autobusových zastávek s osvětlením v intravilánu obce a jejích sídlech (průměrná jednotková cena 300 tis./zastávka s osvětlením). Průměrná cena této realizace byla stanovena na základě porovnání cen již realizovaných podobných projektů s přihlédnutím na znalecký posudek zohledňující specifika realizace v dané obci, náklady jsou v ceně v místě a čase obvyklé, z těchto cen byly vypočteny průměrné jednotkové ceny pro chodníky i osvětlení. </t>
  </si>
  <si>
    <t xml:space="preserve">Za cílem bezpečné cyklodopravy a pěší dopravy vznikla potřeba vybudovat 2,2 km nové cyklostezky v rámci dvou projektů (cyklostezka povede dvěma katastry, za každý katastr bude podán jeden projekt). Průměrnou cena MAS stanovila na základě porovnání cen realizovaných a tematicky a rozsahem podobných projektů s přihlédnutím na znalecký posudek, jednotková dena na 1 km nové cyklostezky byla takto stanovena na 4,6 mil. Kč v ceně v místě a čase obvyklé. </t>
  </si>
  <si>
    <t>Na území MAS je celkem 35 poskytovatelů sociálních služeb, celkem 2 investiční záměry k realizaci terapeutických/ergonomických dílen v rámci aktivity ambulantntích služeb, průměrná cena byla určena porovnáním cen realizovaných a tematicky a rozsahem totožných projektů, průměrné náklady činí 750tis/Terapeutická dílna, 2mil/Ergoterapeutická dílna.</t>
  </si>
  <si>
    <t>Na základě stanovení hodnoty indikátoru 5 54 01 je stanovena hodnota tohoto indikátoru, předpokládá se podpora 2 zařízení, z nichž každé poskytuje po jedné sociální službě, tudíž se jedná o 2 poskytované druhy sociálních služeb.</t>
  </si>
  <si>
    <t xml:space="preserve">Kapacita služeb a sociální práce je na území MAS Rakovnicko v roce 2015 rovna 4090 klientů, kterým může být v jeden okamžik poskytnuta služba podporující sociální začleňování nebo intervence. Realizací projektů na podporu sociálního začleňování nebo poskytování sociální služby tento počet klientů vzroste na 4180 na území MAS Rakovnicko.  </t>
  </si>
  <si>
    <t>MAS eviduje záměr o vybudování 4 sociálních bytů, náklady na jednu bytovou jednotku byly stanoveny dle cen zjištěných na základě znaleckého posudku. Cena převyšuje orientační průměrné náklady IROP vzhledem k rozsáhlým stavebním úpravám objektu, který je však umístěn tak, aby byla zajištěna případná potřebná sociální péče či pomoc. Průměrná cena je 1 mil/bytová jednotka a v meziobdobí se předpokládá podpora realizace 3 bytových jednotek.</t>
  </si>
  <si>
    <t>Výchozí hodnota k roku 2014 je 0, jelikož žádné byty nesloužily výhradně jako sociální bydlení, ani nebyl v platnosti žádný zákon, který by sociální bydlení definoval. Na zvýšení cílové hodnoty bude mít vliv přijetí zákona o sociálním bydlení, momentálně dle předložených záměrů lze předpokládat realizaci 4 bytů pro sociální bydlení, přičemž  průměrný počet osob využívajících sociální bydlení bude zhruba 6 při zohlednění změn v obsazenosti sociálního bydlení.</t>
  </si>
  <si>
    <t>Výchozí hodnota k roku 2014 je 0, jelikož žádné byty nesloužily výhradně jako sociální bydlení, ani nebyl v platnosti žádný zákon, který by sociální bydlení definoval. Na zvýšení cílové hodnoty bude mít vliv přijetí zákona o sociálním bydlení, momentálně dle předložených záměrů lze předpokládat realizaci 4 bytů pro sociální bydlení, přičemž  průměrný počet osob využívajících sociální bydlení bude zhruba 6 při zohlednění změn v obsazenosti sociálního bydlení (plánovaný počet lůžek na 1 byt je 2 byty x 1 lůžko a 2 byty x 2 lůžka).</t>
  </si>
  <si>
    <t>Hodnota tohoto indikátoru byla stanovena na 30 účastníků, kteří v rámci projektu získali jakoukoliv formu podpory (bez ohledu na počet poskytnutých podpor). Při výpočtu indikátoru se vycházelo za předpokladu maximální délky trvání projektů - 36 měsíců, s plánem realizovat 9 pracovních míst v rámci sociálních a terénních pracovníků a 1 pracovníka komunitního centra, plus 20 účastníků spadajících do bagatelní podpory, tudíž započítaných do celkového počtu účastníků.</t>
  </si>
  <si>
    <t xml:space="preserve">Předpokládáme, že alespoň 1 realizátor Komunitního centra se v rámci podpory z IROP na investice zapojí i do neinvestiční podpory z programového rámce OPZ MAS v rámci tohoto opatření.  </t>
  </si>
  <si>
    <t>Počet osob využívajícíh podpořenou službu z ESF, nebo-li doložitelných klientů, byl stanoven s ohledem na celkový počet účastníků a podpořených komunitních center na alespoň 90 během období trvání podpořených projektů.  Hodnota byla stanovena vzhledem k možnému počtu klientů sociálních a terénních pracovníků a klientů komunitního centra.</t>
  </si>
  <si>
    <t xml:space="preserve">Předpokládáme podporu 3 účastníků pro získání kvalifikací po ukončení své účasti. </t>
  </si>
  <si>
    <t xml:space="preserve">Předpokládáme, že alespoň 1 znevýhodněný účastník bude po ukončení své účasti hledat zaměstnání, nebo bude v procesu vzdělávání/odborné přípravy, či si bude rozšiřovat svou kvalifikaci, nebo bude přímo zaměstnán. </t>
  </si>
  <si>
    <t xml:space="preserve">Předpokládáme, že podpoření sociální pracovníci v sociálních službách i v komunitních centrech prostřednictvím své činnosti dosáhnou naplnění účelu alespoň u 15 účastníků. </t>
  </si>
  <si>
    <t xml:space="preserve">Předpokládáme, že podpořená sociální služba naplní svůj účel alespoň u 9 účastníků. </t>
  </si>
  <si>
    <t xml:space="preserve">Předpokládáme, že alespoň 1 účastník ve věku nad 54 let bude zaměstnán 6 měsíců po ukončení své účasti. </t>
  </si>
  <si>
    <t>Cílová hodnota indikátoru byla stanovena jako předpokládaný počet 5 účastníků z celkových 30 (indikátor 6 00 00)</t>
  </si>
  <si>
    <t>Hodnota indikátoru byla stanovena s ohledem na absorpční kapacitu území a na požadavky zjištěné od žadatelů. Předpokládají se pouze rekonstrukce a pořízení vybavení vázané na klíčové kompetence, nikoliv stavby nových objektů. Na území MAS se nachází 48 školských zařízení a cca 20 subjektů věnujících se neformálnímu či celoživotnímu vzdělávání, jejichž vybavenost a zázemí je odlišné a pro zvýšení kvality zázemí vznikají investiční potřeby podporující zvýšení kvality výuky klíčových kompetencí. Hodnota indikátoru byla stanovena jako součet předpokládaných podpořených typů subjektů, průměrná částka na dané zařízení byla odvozena, s ohledem na znalost projektových záměrů, průměrnou cenou stanovenou na základě porovnání cen v realizovaných a tematicky a rozsahem totožných projektů, ceny jsou v místě a čase obvyklé. Základní školy předpokládají rozsáhlejší investice než mateřské školy i díky zásahům pro zajištění bezbariérového přístupu k plánovaným odborným učebnám. Předpokládaný počet podpořených zařízení je nižší než počet realizací u ZŠ a u subjektů věnujících se neformálnímu, zájmovému či celoživotnímu vzdělávání, jelikož bylo počítáno i s dvěma projekty na jedno IČ. Celkový počet vzdělávacích zařízení tvoří 2x 5,5 mil. MŠ, 4x 6,25 mil. ZŠ, 1x 4,012 mil. NNO. Vzhledem k připravenosti projektů lze očekávat zazávazkování části alokace ke 4 projektům v meziobdobí 2018.</t>
  </si>
  <si>
    <t xml:space="preserve">Počet uživatelů, kteří využívají zařízení pečující o děti do tří let v vzroste z původních 280 na 285 osob - rodič, který umístěním dítěte do předškolního zařízení může do práce. Hodnota indikátoru byla stanovena s ohledem na realizaci projektů MŠ pro rozšíření kapacit a rekonstrukce prostor. Rozdíl cílové hodnoty a výchozí hodnoty je v souladu s navýšením kapacity v rámci 2 předškolních zařízení. </t>
  </si>
  <si>
    <t xml:space="preserve">Předpokládá se vznik 3 dětských skupin v rámci podpory tohoto opatření. </t>
  </si>
  <si>
    <t xml:space="preserve">Průměrný počet osob využívající zařízení péče o děti předškolního věku byl s ohledem na předpokládanou podporu 3 zařízení péče o děti předškolního věku vyčíslen na 15 za předpokladu, že dětská skupina má alespoň 5 dětí předškolního věku, ale starších nad 3 roky (přičemž jako osoba využívající zařízení péče o děti předškolního věku je vždy 1 rodič). </t>
  </si>
  <si>
    <t>S ohledem na plánovanou podporu 3 zařízení péče o děti předškolního věku (dětských skupin) se předpokládá, že v celkovém součtu dětí ve skupinách bude alepoň 5 dětí mladších 3 roky. S dětmi mladších 3 let je počítáno i v hodnotách stanovených v rámic realizace podpory prostřednictvím programového rámce IROP.</t>
  </si>
  <si>
    <t>Cílová hodnota byla stanovena s ohledem na potřebu zjištěnou v území, předpokládá se podpora 1 subjektu - 1 účastníka, který bude zároveň zaměstanvatelem podporujícím flexibilní formy práce.</t>
  </si>
  <si>
    <t>Předpokládáme podporu 2 účastníků pro získání kvalifikací po ukončení své účasti ve vazbě na podporu vzniku dětských skupin či školních družin.</t>
  </si>
  <si>
    <t xml:space="preserve">Cílová hodnota byla stanovena s ohledem na potřebu zjištěnou v území, předpokládá se podpora 1 subjektu - 1 účastníka, který bude zároveň zaměstanvatelem podporujícím flexibilní formy práce, přičemž tuto formu práce bude využívat alespoň 1 osoba. </t>
  </si>
  <si>
    <t xml:space="preserve">Cílová hodnota byla stanovena jako součet míst v rámci podpořených předškolních zařízení (3x7 míst), školních družin (2x 15 dětí), příměstských táborů (2x20 dětí). </t>
  </si>
  <si>
    <t>Za předpokladu trvání projektů až 3 roky je s ohledem na plánovaný počet podpořených subjektů, jejich kapacitu a výměnu účastníků během doby trvání projektu stanovena na 182 celkových účastníků v projektech.</t>
  </si>
  <si>
    <t>Cílová hodnota indikátoru byla stanovena na základě komunikace se subjekty v území MAS a výsledek je zájem o vybudování 2 komunitních center, jenž neposkytují sociální službu dle zákona 108/2006 Sb. o sociálních službách a nejedná se o polyfunkční komunitní centra. Průměrné náklady byly stanoveny na průměrný počet osob navštěvujících zázemí komunitního centra, jenž je 2x 30 osob x 100 000 (průměrné náklady byly stanoveny s přihlédnutím na průměrnou cenu podobných projektů), tzn. náklad na jedno komunitní centrum je 3 mil.“.</t>
  </si>
  <si>
    <t>Na území MAS se nachází celkem 18 JPO II. a III. stupně, z čehož podpora při stávající alokaci odpovídá rekonstrukci 1 objektu, kdy náklady byly převzaty ze znaleckého posudku na realizaci oprav garážovacích prostor a vybavení, náklady jsou vyčíslené z cen v čase a místě obyvklých, tedy 3 mil. na zodolnění a rekonstrukci 1 objektu. Průměrná cena modernizace objektů byla stanovena na základě  zjištění obvyklé ceny v místě a čase ve výši 3 mil. Kč průměrných nákladů na realizaci a dle znaleckého posudku. Všechny předložené projektové záměry od JPO jsou v souladu s dokumentem "Zajištění odolnosti a vybavenosti základních složek integrovaného záchranného systému - Policie ČR a Hasičského záchranného sboru ČR (včetně JSDH) v území, s důrazem na přizpůsobení se změnám klimatu a novým rizikům v období 2014 - 2020"</t>
  </si>
  <si>
    <t xml:space="preserve">V souvislosti s cílovou hodnotou indikátoru 1 00 00 - 2 podpořené sociální podniky, bude po sečtení plných či částečných pracovních úvazků realizován vznik min. 5 pracovních míst odpovídajících 3-5 plným pracovním úvazkům zaměřených na zaměstnání lidí ze znevýhodněné skupiny, na které se záměr soustředí. Vzhledem k povaze sociálních podniků se počítá s tím, že ne všichni zaměstnanci ze znevýhodněných skupin mohou naplnit kapacitu plného pracovního úvazku. Proto samotných pracovních míst se předpokládá více a alokace na 1 FTE vychází 1,3 mil. Kč, právě z důvodu, že jeden FTE může být součtem více pracovních úvazků pracovníků se specifickými potřebami, které se musí zohlednit i při stavebních úpravách projektu, čímž se výrazně zvyšují náklady. Další faktor zvyšující přepočtené jednotkové náklady na 1 FTE je i potřeba provést na budově sociálního podniku rozsáhlé stavební úpravy (oprava střechy).  </t>
  </si>
  <si>
    <t xml:space="preserve">Celkový součet soukromých zdrojů, které byly použity pro realizaci projektů, které odpovídají  veřejné podpoře v případě podpory poskytnuté jako grantové, je počítán při kurzu 27,50 Kč za 1 Eur. </t>
  </si>
  <si>
    <t>Hodnota indikátoru byla stanovena jako součet FTE vzniklých v rámci realizace 2 sociálních podniků a plánovaných pracovních míst pro osoby ze znevýhodněné skupiny (1 04 03) s FTE vzniklými nově pro ostatní pracovníky sociálního podniku. Celková hodnota plánovaných FTE je 3+1=4.</t>
  </si>
  <si>
    <t>Vzhledem k šetření projektových záměrů v území MAS a komunikace s partnery vzešl záměr podpořit dva projekty na sociální podnikání. V současné době se na území MAS Rakovnicko nenachází žádný sociální podnik. Průměrnou cenu MAS stanovila na základě šetření, zanalyzování pořizovacích cen s přihlédnutím k specializovanému odhadu pořizovaných cenv čase a místě obvyklých, v rámci předpokládaných projektů, které jsou v případě výstavby nových sociálních podniků specifické rozsáhlými stavebními úpravami.</t>
  </si>
  <si>
    <t>Vzhledem k šetření projektových záměrů v území MAS a komunikace s partnery vzešl záměr podpořit dva projekty na sociální podnikání, tedy dva nové sociální podniky, které neexistovaly déle jak 3 roky od realizace projektu.</t>
  </si>
  <si>
    <t xml:space="preserve">Z projektových záměrů v území MAS a komunikace s partnery jsou záměry na vytvoření dvou sociálních podniků, které neexistoval déle než 3 roky od realizace projektu. </t>
  </si>
  <si>
    <t xml:space="preserve">Předpokládáme, že alespoň 1 realizátor Sociálního podniku se v rámci podpory z IROP na investice zapojí i do neinvestiční podpory z programového rámce OPZ MAS v rámci tohoto opatření.  </t>
  </si>
  <si>
    <t xml:space="preserve">Předpokládáme, že podpořený 1 sociální podnik vznilý díky podpoře bude fungovat i po ukončení podpory. </t>
  </si>
  <si>
    <t xml:space="preserve">Cílová hodnota byla stanovena s ohledem na předpokládanou podporu 1 sociálního podniku, kdy bude realizována podpora alespoň pro 4 zaměstnance z cílových skupin. </t>
  </si>
  <si>
    <t xml:space="preserve">Cílová hodnota byla stanovena na předpokládaných 20 celkových účastníků a byla stanovena součtem 2 účastníci prostupného zaměstnávání a 18 účastníků ostatních aktivit, především rekvalifikací. </t>
  </si>
  <si>
    <t>V rámci stanovení 20 podpořených účastníků se předpokládá alespoň polovina, tj. 10, kteří budou zaměstnaní 6 měsíců po ukončení své účasti, včetně OSVČ.</t>
  </si>
  <si>
    <t xml:space="preserve">V rámci realizace podpory předpokládáme 18 účastníků, kteří získali po ukončení rekvalifikace svou kvalifikaci. </t>
  </si>
  <si>
    <t>V rámci stanovení 20 podpořených účastníků se předpokládá alespoň polovina, tj. 10, kteří budou zaměstnaní po ukončení své kvalifikace, včetně OSVČ.</t>
  </si>
  <si>
    <t xml:space="preserve">Předpokládáme alespoň 1 účastníka ve věku nad 54 let, který bude po ukončení své účasti zaměstnaný 6 měsíců po ukončení. </t>
  </si>
  <si>
    <t xml:space="preserve">Vzhledem k potřebám subjektů v území MAS byla cílová hodnota stanovena ve výši 9 podpořené podniky/příjemci s tím, že tento požadavek vychází ze šetření projektových záměrů z roku 2015, v meziobdobí předpokládáme podporu 5 projektů. </t>
  </si>
  <si>
    <t>Hodnota byla stanovena na základě předpokládané podpory 9 zemědělských podnikatelů v rámci podpory Fiche 2 Zemědělský podnik.</t>
  </si>
  <si>
    <t>Vzhledem k potřebám subjektů v území MAS byla cílová hodnota stanovena ve výši 2 podpořené podniky/příjemci s tím, že tento požadavek vychází ze šetření projektových záměrů z roku 2015. Do meziobdobí v roce 2018 předpokládáme realizaci 1 projektu.</t>
  </si>
  <si>
    <t>Hodnota byla stanovena vzhledem k podpoře 2 zemědělských subjektů v rámci Fiche 13 Zemědělský produkt.</t>
  </si>
  <si>
    <t>Hodnota byla stanovena na základě znalosti území a požadavků zjištěných v rámci tvorby SCLLD.</t>
  </si>
  <si>
    <t>Hodnota indikátoru stanovena a převzata z MS2014+</t>
  </si>
  <si>
    <t>6 00 00</t>
  </si>
  <si>
    <t>Celkový počet účastníků</t>
  </si>
  <si>
    <t>5 51 02</t>
  </si>
  <si>
    <t>Počet podpořených komunitních center</t>
  </si>
  <si>
    <t>6 70 10</t>
  </si>
  <si>
    <t>Využívání podpořených služeb</t>
  </si>
  <si>
    <t>6 26 00</t>
  </si>
  <si>
    <t>Účastníci, kteří získali kvalifikaci po ukončení své účasti</t>
  </si>
  <si>
    <t>6 28 00</t>
  </si>
  <si>
    <t>Znevýhodnění účastníci, kteří po ukončení své účasti hledají zaměstnání, jsou v procesu vzdělávání/odborné přípravy, rozšiřují si kvalifikaci, nebo jsou zaměstnaní, a to i OSVČ</t>
  </si>
  <si>
    <t>6 73 10</t>
  </si>
  <si>
    <t>Bývalí účastníci projektů, u nichž intervence formou sociální práce naplnila svůj účel</t>
  </si>
  <si>
    <t>6 73 15</t>
  </si>
  <si>
    <t>Bývalí účastníci projektů v oblasti sociálních služeb, u nichž služba naplnila svůj účel</t>
  </si>
  <si>
    <t>6 31 00</t>
  </si>
  <si>
    <t>Účastníci ve věku nad 54 let zaměstnaní 6 měsíců po ukončení své účasti, včetně OSVČ</t>
  </si>
  <si>
    <t>6 29 00</t>
  </si>
  <si>
    <t>Účastníci zaměstnaní 6 měsíců po ukončení své účasti, včetně OSVČ</t>
  </si>
  <si>
    <t>6 70 01</t>
  </si>
  <si>
    <t>Kapacita podpořených služeb</t>
  </si>
  <si>
    <t>5 01 00</t>
  </si>
  <si>
    <t>Počet podpořených zařízení péče o děti předškolního věku</t>
  </si>
  <si>
    <t>5 01 10</t>
  </si>
  <si>
    <t>Počet osob využívajících zařízení péče o děti předškolního věku</t>
  </si>
  <si>
    <t>Počet osob využívajících zařízení péče o děti ve věku do 3 let</t>
  </si>
  <si>
    <t>5 01 05</t>
  </si>
  <si>
    <t>Počet zaměstnavatelů, kteří podporují flexibilní formy práce</t>
  </si>
  <si>
    <t>5 01 30</t>
  </si>
  <si>
    <t>Počet osob pracujících v rámci flexibilních forem práce</t>
  </si>
  <si>
    <t>Osoby</t>
  </si>
  <si>
    <t>Kapacita podpořených zařízení péče o děti nebo vzdělávacích zařízení</t>
  </si>
  <si>
    <t>účastníci</t>
  </si>
  <si>
    <t>1 02 13</t>
  </si>
  <si>
    <t>Počet sociálních podniků vzniklých díky podpoře</t>
  </si>
  <si>
    <t>organizace</t>
  </si>
  <si>
    <t>1 02 11</t>
  </si>
  <si>
    <t>Počet sociálních podniků vzniklých díky podpoře, které fungují i po ukončení podpory</t>
  </si>
  <si>
    <t>20</t>
  </si>
  <si>
    <t>1</t>
  </si>
  <si>
    <t>10</t>
  </si>
  <si>
    <t>18</t>
  </si>
  <si>
    <t>6 27 00</t>
  </si>
  <si>
    <t>Účastníci zaměstnaní po ukončení své účasti, včetně OSVČ</t>
  </si>
  <si>
    <t>SC 1.2</t>
  </si>
  <si>
    <t>SC 1.3</t>
  </si>
  <si>
    <t>SC 1.4</t>
  </si>
  <si>
    <t>SC 2.2</t>
  </si>
  <si>
    <t>SC 2.5</t>
  </si>
  <si>
    <t>SC 2.6</t>
  </si>
  <si>
    <t>SC 2.7</t>
  </si>
  <si>
    <t>SC 2.8</t>
  </si>
  <si>
    <t>SC 3.1</t>
  </si>
  <si>
    <t>SC 3.2</t>
  </si>
  <si>
    <t>SC 3.3</t>
  </si>
  <si>
    <t>SC 6.2</t>
  </si>
  <si>
    <t>Specifický cíl SCLLD</t>
  </si>
  <si>
    <t xml:space="preserve">Cílová hodnota byla stanovena jako odhadovaný součet klientů, které je možné v danou chvíli sociální službou obsloužit, jedná se o součet odhadovaných klientů za sociální a terénní služby (v danou chvíli je to 9) a komunitní centra (5-10 klientů). Jedná se o doložitelné i anonymní klienty, jejichž součet může být v danou chvíli 19. Pro naplnění indikátoru počítáme s maximálním odhadovaným počtem, tedy 19 klientů. </t>
  </si>
  <si>
    <t xml:space="preserve">Nominální kapacita, tedy počet možných uživatelů, kteří mohou využít inovovaná dětská nebo vzdělávací zařízení vzniklé v rámci počtu 7 podpořených vzdělávacích zařízení (5 00 00). Cílová hodnota indikátoru byla stanovena součtem průměrných kapacit vzdělávacích zařízení a NNO, které budou moci výstupy z projektů využívat, hodnota byla stanovena následovně: počítáno s průměrnými kapacitami při 100% naplněnosti ZŠ 313 podpořených osob  x 4, počítáno s průměrnými navýšenými kapacitami zařízení díky realizaci projektů MŠ 2 x 35 podpořených osob, NNO navýšení kapacity o 100 podpořených osob, za celé programové období.  Výchozí hodnota je 0, jelikož 0 dětí k roku 2014 využívá dopady projektů realizovaných až v letech 2017 - 2023.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</si>
</sst>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d&quot;.&quot;mmm"/>
  </numFmts>
  <fonts count="12" x14ac:knownFonts="1">
    <font>
      <sz val="11"/>
      <color theme="1"/>
      <name val="Calibri"/>
      <family val="2"/>
      <scheme val="minor"/>
    </font>
    <font>
      <b/>
      <sz val="7"/>
      <color rgb="FFFFFFFF"/>
      <name val="Calibri"/>
      <family val="2"/>
      <charset val="238"/>
    </font>
    <font>
      <sz val="7"/>
      <color rgb="FF000000"/>
      <name val="Calibri"/>
      <family val="2"/>
      <charset val="238"/>
    </font>
    <font>
      <sz val="7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7"/>
      <color rgb="FF000000"/>
      <name val="Calibri"/>
      <family val="2"/>
      <charset val="238"/>
    </font>
    <font>
      <b/>
      <sz val="7"/>
      <color theme="1"/>
      <name val="Calibri"/>
      <family val="2"/>
      <charset val="238"/>
      <scheme val="minor"/>
    </font>
    <font>
      <sz val="7"/>
      <name val="Calibri"/>
      <family val="2"/>
      <charset val="238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7"/>
      <color rgb="FF00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984806"/>
        <bgColor rgb="FF984806"/>
      </patternFill>
    </fill>
    <fill>
      <patternFill patternType="solid">
        <fgColor rgb="FF974706"/>
        <bgColor rgb="FF974706"/>
      </patternFill>
    </fill>
    <fill>
      <patternFill patternType="solid">
        <fgColor rgb="FFFBD4B4"/>
        <bgColor rgb="FFFBD4B4"/>
      </patternFill>
    </fill>
    <fill>
      <patternFill patternType="solid">
        <fgColor rgb="FFFDE9D9"/>
        <bgColor rgb="FFFDE9D9"/>
      </patternFill>
    </fill>
    <fill>
      <patternFill patternType="solid">
        <fgColor rgb="FFFBD4B4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5" tint="0.79998168889431442"/>
        <bgColor rgb="FFFDE9D9"/>
      </patternFill>
    </fill>
    <fill>
      <patternFill patternType="solid">
        <fgColor rgb="FFFABF8F"/>
        <bgColor rgb="FFFABF8F"/>
      </patternFill>
    </fill>
    <fill>
      <patternFill patternType="solid">
        <fgColor rgb="FFFABF8F"/>
        <bgColor indexed="64"/>
      </patternFill>
    </fill>
    <fill>
      <patternFill patternType="solid">
        <fgColor theme="5" tint="0.59999389629810485"/>
        <bgColor rgb="FFFDE9D9"/>
      </patternFill>
    </fill>
    <fill>
      <patternFill patternType="solid">
        <fgColor rgb="FFFABF8F"/>
        <bgColor rgb="FF000000"/>
      </patternFill>
    </fill>
  </fills>
  <borders count="2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auto="1"/>
      </left>
      <right style="medium">
        <color rgb="FF000000"/>
      </right>
      <top style="medium">
        <color auto="1"/>
      </top>
      <bottom/>
      <diagonal/>
    </border>
    <border>
      <left style="medium">
        <color rgb="FF000000"/>
      </left>
      <right style="medium">
        <color rgb="FF000000"/>
      </right>
      <top style="medium">
        <color auto="1"/>
      </top>
      <bottom/>
      <diagonal/>
    </border>
    <border>
      <left/>
      <right/>
      <top/>
      <bottom style="thin">
        <color theme="0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/>
      <diagonal/>
    </border>
    <border>
      <left/>
      <right style="medium">
        <color theme="0"/>
      </right>
      <top style="thin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thin">
        <color theme="0"/>
      </bottom>
      <diagonal/>
    </border>
    <border>
      <left/>
      <right style="medium">
        <color theme="0"/>
      </right>
      <top style="thin">
        <color rgb="FFFFFFFF"/>
      </top>
      <bottom/>
      <diagonal/>
    </border>
    <border>
      <left/>
      <right style="medium">
        <color theme="0"/>
      </right>
      <top/>
      <bottom style="thin">
        <color rgb="FFFFFFFF"/>
      </bottom>
      <diagonal/>
    </border>
  </borders>
  <cellStyleXfs count="5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39">
    <xf numFmtId="0" fontId="0" fillId="0" borderId="0" xfId="0"/>
    <xf numFmtId="164" fontId="1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top" wrapText="1"/>
    </xf>
    <xf numFmtId="49" fontId="2" fillId="4" borderId="1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left" vertical="center" wrapText="1"/>
    </xf>
    <xf numFmtId="2" fontId="2" fillId="5" borderId="1" xfId="0" applyNumberFormat="1" applyFont="1" applyFill="1" applyBorder="1" applyAlignment="1">
      <alignment vertical="center"/>
    </xf>
    <xf numFmtId="2" fontId="2" fillId="5" borderId="2" xfId="0" applyNumberFormat="1" applyFont="1" applyFill="1" applyBorder="1" applyAlignment="1">
      <alignment vertical="center"/>
    </xf>
    <xf numFmtId="49" fontId="2" fillId="4" borderId="3" xfId="0" applyNumberFormat="1" applyFont="1" applyFill="1" applyBorder="1" applyAlignment="1">
      <alignment horizontal="left" vertical="center" wrapText="1"/>
    </xf>
    <xf numFmtId="49" fontId="3" fillId="6" borderId="1" xfId="0" applyNumberFormat="1" applyFont="1" applyFill="1" applyBorder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49" fontId="0" fillId="0" borderId="0" xfId="0" applyNumberFormat="1"/>
    <xf numFmtId="164" fontId="0" fillId="0" borderId="0" xfId="0" applyNumberFormat="1"/>
    <xf numFmtId="2" fontId="2" fillId="8" borderId="1" xfId="0" applyNumberFormat="1" applyFont="1" applyFill="1" applyBorder="1" applyAlignment="1">
      <alignment vertical="center"/>
    </xf>
    <xf numFmtId="49" fontId="2" fillId="8" borderId="1" xfId="0" applyNumberFormat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4" fontId="0" fillId="0" borderId="0" xfId="0" applyNumberFormat="1"/>
    <xf numFmtId="4" fontId="2" fillId="8" borderId="1" xfId="0" applyNumberFormat="1" applyFont="1" applyFill="1" applyBorder="1" applyAlignment="1">
      <alignment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14" fontId="1" fillId="3" borderId="10" xfId="0" applyNumberFormat="1" applyFont="1" applyFill="1" applyBorder="1" applyAlignment="1">
      <alignment horizontal="center" vertical="center" wrapText="1"/>
    </xf>
    <xf numFmtId="14" fontId="1" fillId="3" borderId="11" xfId="0" applyNumberFormat="1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49" fontId="2" fillId="5" borderId="12" xfId="0" applyNumberFormat="1" applyFont="1" applyFill="1" applyBorder="1" applyAlignment="1">
      <alignment horizontal="center" vertical="center" wrapText="1"/>
    </xf>
    <xf numFmtId="165" fontId="2" fillId="5" borderId="12" xfId="0" applyNumberFormat="1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left" vertical="center" wrapText="1"/>
    </xf>
    <xf numFmtId="0" fontId="2" fillId="5" borderId="12" xfId="0" applyFont="1" applyFill="1" applyBorder="1" applyAlignment="1">
      <alignment vertical="center" wrapText="1"/>
    </xf>
    <xf numFmtId="14" fontId="2" fillId="5" borderId="12" xfId="0" applyNumberFormat="1" applyFont="1" applyFill="1" applyBorder="1" applyAlignment="1">
      <alignment horizontal="center" vertical="center" wrapText="1"/>
    </xf>
    <xf numFmtId="165" fontId="2" fillId="5" borderId="12" xfId="0" applyNumberFormat="1" applyFont="1" applyFill="1" applyBorder="1" applyAlignment="1">
      <alignment horizontal="left" vertical="center" wrapText="1"/>
    </xf>
    <xf numFmtId="49" fontId="2" fillId="5" borderId="12" xfId="0" applyNumberFormat="1" applyFont="1" applyFill="1" applyBorder="1" applyAlignment="1">
      <alignment horizontal="left" vertical="center" wrapText="1"/>
    </xf>
    <xf numFmtId="16" fontId="2" fillId="5" borderId="12" xfId="0" applyNumberFormat="1" applyFont="1" applyFill="1" applyBorder="1" applyAlignment="1">
      <alignment horizontal="left" vertical="center" wrapText="1"/>
    </xf>
    <xf numFmtId="0" fontId="2" fillId="5" borderId="14" xfId="0" applyFont="1" applyFill="1" applyBorder="1" applyAlignment="1">
      <alignment horizontal="left" vertical="center" wrapText="1"/>
    </xf>
    <xf numFmtId="3" fontId="2" fillId="5" borderId="12" xfId="0" applyNumberFormat="1" applyFont="1" applyFill="1" applyBorder="1" applyAlignment="1">
      <alignment horizontal="left" vertical="center" wrapText="1"/>
    </xf>
    <xf numFmtId="0" fontId="2" fillId="5" borderId="13" xfId="0" applyFont="1" applyFill="1" applyBorder="1" applyAlignment="1">
      <alignment horizontal="center" vertical="center" wrapText="1"/>
    </xf>
    <xf numFmtId="3" fontId="2" fillId="5" borderId="13" xfId="0" applyNumberFormat="1" applyFont="1" applyFill="1" applyBorder="1" applyAlignment="1">
      <alignment horizontal="left" vertical="center" wrapText="1"/>
    </xf>
    <xf numFmtId="0" fontId="2" fillId="5" borderId="13" xfId="0" applyFont="1" applyFill="1" applyBorder="1" applyAlignment="1">
      <alignment horizontal="left" vertical="center" wrapText="1"/>
    </xf>
    <xf numFmtId="0" fontId="0" fillId="0" borderId="0" xfId="0" applyAlignment="1"/>
    <xf numFmtId="14" fontId="0" fillId="0" borderId="0" xfId="0" applyNumberFormat="1"/>
    <xf numFmtId="0" fontId="2" fillId="8" borderId="12" xfId="0" applyFont="1" applyFill="1" applyBorder="1" applyAlignment="1">
      <alignment horizontal="center" vertical="center" wrapText="1"/>
    </xf>
    <xf numFmtId="14" fontId="2" fillId="8" borderId="12" xfId="0" applyNumberFormat="1" applyFont="1" applyFill="1" applyBorder="1" applyAlignment="1">
      <alignment horizontal="center" vertical="center" wrapText="1"/>
    </xf>
    <xf numFmtId="49" fontId="2" fillId="8" borderId="12" xfId="0" applyNumberFormat="1" applyFont="1" applyFill="1" applyBorder="1" applyAlignment="1">
      <alignment horizontal="center" vertical="center" wrapText="1"/>
    </xf>
    <xf numFmtId="165" fontId="2" fillId="8" borderId="12" xfId="0" applyNumberFormat="1" applyFont="1" applyFill="1" applyBorder="1" applyAlignment="1">
      <alignment horizontal="center" vertical="center" wrapText="1"/>
    </xf>
    <xf numFmtId="16" fontId="2" fillId="8" borderId="12" xfId="0" applyNumberFormat="1" applyFont="1" applyFill="1" applyBorder="1" applyAlignment="1">
      <alignment horizontal="center" vertical="center" wrapText="1"/>
    </xf>
    <xf numFmtId="0" fontId="2" fillId="8" borderId="13" xfId="0" applyFont="1" applyFill="1" applyBorder="1" applyAlignment="1">
      <alignment horizontal="center" vertical="center" wrapText="1"/>
    </xf>
    <xf numFmtId="16" fontId="2" fillId="8" borderId="12" xfId="0" applyNumberFormat="1" applyFont="1" applyFill="1" applyBorder="1" applyAlignment="1">
      <alignment horizontal="left" vertical="center" wrapText="1"/>
    </xf>
    <xf numFmtId="165" fontId="2" fillId="8" borderId="13" xfId="0" applyNumberFormat="1" applyFont="1" applyFill="1" applyBorder="1" applyAlignment="1">
      <alignment horizontal="left" vertical="center" wrapText="1"/>
    </xf>
    <xf numFmtId="0" fontId="2" fillId="8" borderId="12" xfId="0" applyFont="1" applyFill="1" applyBorder="1" applyAlignment="1">
      <alignment vertical="center" wrapText="1"/>
    </xf>
    <xf numFmtId="165" fontId="2" fillId="8" borderId="14" xfId="0" applyNumberFormat="1" applyFont="1" applyFill="1" applyBorder="1" applyAlignment="1">
      <alignment horizontal="left" vertical="center" wrapText="1"/>
    </xf>
    <xf numFmtId="165" fontId="2" fillId="8" borderId="12" xfId="0" applyNumberFormat="1" applyFont="1" applyFill="1" applyBorder="1" applyAlignment="1">
      <alignment horizontal="left" vertical="center" wrapText="1"/>
    </xf>
    <xf numFmtId="49" fontId="5" fillId="9" borderId="21" xfId="0" applyNumberFormat="1" applyFont="1" applyFill="1" applyBorder="1" applyAlignment="1">
      <alignment horizontal="center" vertical="center" wrapText="1"/>
    </xf>
    <xf numFmtId="49" fontId="5" fillId="9" borderId="1" xfId="0" applyNumberFormat="1" applyFont="1" applyFill="1" applyBorder="1" applyAlignment="1">
      <alignment horizontal="center" vertical="center" wrapText="1"/>
    </xf>
    <xf numFmtId="49" fontId="6" fillId="10" borderId="21" xfId="0" applyNumberFormat="1" applyFont="1" applyFill="1" applyBorder="1" applyAlignment="1">
      <alignment horizontal="center" vertical="center" wrapText="1"/>
    </xf>
    <xf numFmtId="49" fontId="6" fillId="1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7" fillId="8" borderId="1" xfId="0" applyNumberFormat="1" applyFont="1" applyFill="1" applyBorder="1" applyAlignment="1">
      <alignment vertical="center"/>
    </xf>
    <xf numFmtId="49" fontId="5" fillId="9" borderId="21" xfId="0" applyNumberFormat="1" applyFont="1" applyFill="1" applyBorder="1" applyAlignment="1">
      <alignment horizontal="center" vertical="center" wrapText="1"/>
    </xf>
    <xf numFmtId="49" fontId="6" fillId="10" borderId="21" xfId="0" applyNumberFormat="1" applyFont="1" applyFill="1" applyBorder="1" applyAlignment="1">
      <alignment horizontal="center" vertical="center" wrapText="1"/>
    </xf>
    <xf numFmtId="49" fontId="6" fillId="10" borderId="2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5" fillId="9" borderId="1" xfId="0" applyNumberFormat="1" applyFont="1" applyFill="1" applyBorder="1" applyAlignment="1">
      <alignment horizontal="center" vertical="center" wrapText="1"/>
    </xf>
    <xf numFmtId="49" fontId="5" fillId="9" borderId="21" xfId="0" applyNumberFormat="1" applyFont="1" applyFill="1" applyBorder="1" applyAlignment="1">
      <alignment horizontal="center" vertical="center" wrapText="1"/>
    </xf>
    <xf numFmtId="49" fontId="5" fillId="9" borderId="22" xfId="0" applyNumberFormat="1" applyFont="1" applyFill="1" applyBorder="1" applyAlignment="1">
      <alignment horizontal="center" vertical="center" wrapText="1"/>
    </xf>
    <xf numFmtId="49" fontId="6" fillId="10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49" fontId="5" fillId="9" borderId="24" xfId="0" applyNumberFormat="1" applyFont="1" applyFill="1" applyBorder="1" applyAlignment="1">
      <alignment horizontal="center" vertical="center" wrapText="1"/>
    </xf>
    <xf numFmtId="49" fontId="5" fillId="9" borderId="26" xfId="0" applyNumberFormat="1" applyFont="1" applyFill="1" applyBorder="1" applyAlignment="1">
      <alignment horizontal="center" vertical="center" wrapText="1"/>
    </xf>
    <xf numFmtId="49" fontId="5" fillId="9" borderId="25" xfId="0" applyNumberFormat="1" applyFont="1" applyFill="1" applyBorder="1" applyAlignment="1">
      <alignment horizontal="center" vertical="center" wrapText="1"/>
    </xf>
    <xf numFmtId="0" fontId="2" fillId="8" borderId="12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49" fontId="6" fillId="10" borderId="23" xfId="0" applyNumberFormat="1" applyFont="1" applyFill="1" applyBorder="1" applyAlignment="1">
      <alignment horizontal="center" vertical="center" wrapText="1"/>
    </xf>
    <xf numFmtId="49" fontId="6" fillId="10" borderId="6" xfId="0" applyNumberFormat="1" applyFont="1" applyFill="1" applyBorder="1" applyAlignment="1">
      <alignment horizontal="center" vertical="center" wrapText="1"/>
    </xf>
    <xf numFmtId="49" fontId="6" fillId="10" borderId="24" xfId="0" applyNumberFormat="1" applyFont="1" applyFill="1" applyBorder="1" applyAlignment="1">
      <alignment horizontal="center" vertical="center" wrapText="1"/>
    </xf>
    <xf numFmtId="49" fontId="6" fillId="10" borderId="25" xfId="0" applyNumberFormat="1" applyFont="1" applyFill="1" applyBorder="1" applyAlignment="1">
      <alignment horizontal="center" vertical="center" wrapText="1"/>
    </xf>
    <xf numFmtId="49" fontId="6" fillId="10" borderId="26" xfId="0" applyNumberFormat="1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49" fontId="2" fillId="5" borderId="13" xfId="0" applyNumberFormat="1" applyFont="1" applyFill="1" applyBorder="1" applyAlignment="1">
      <alignment horizontal="center" vertical="center" wrapText="1"/>
    </xf>
    <xf numFmtId="49" fontId="2" fillId="5" borderId="14" xfId="0" applyNumberFormat="1" applyFont="1" applyFill="1" applyBorder="1" applyAlignment="1">
      <alignment horizontal="center" vertical="center" wrapText="1"/>
    </xf>
    <xf numFmtId="165" fontId="2" fillId="5" borderId="13" xfId="0" applyNumberFormat="1" applyFont="1" applyFill="1" applyBorder="1" applyAlignment="1">
      <alignment horizontal="center" vertical="center" wrapText="1"/>
    </xf>
    <xf numFmtId="165" fontId="2" fillId="5" borderId="14" xfId="0" applyNumberFormat="1" applyFont="1" applyFill="1" applyBorder="1" applyAlignment="1">
      <alignment horizontal="center" vertical="center" wrapText="1"/>
    </xf>
    <xf numFmtId="16" fontId="2" fillId="8" borderId="16" xfId="0" applyNumberFormat="1" applyFont="1" applyFill="1" applyBorder="1" applyAlignment="1">
      <alignment horizontal="left" vertical="top" wrapText="1"/>
    </xf>
    <xf numFmtId="16" fontId="2" fillId="8" borderId="17" xfId="0" applyNumberFormat="1" applyFont="1" applyFill="1" applyBorder="1" applyAlignment="1">
      <alignment horizontal="left" vertical="top" wrapText="1"/>
    </xf>
    <xf numFmtId="0" fontId="2" fillId="5" borderId="15" xfId="0" applyFont="1" applyFill="1" applyBorder="1" applyAlignment="1">
      <alignment horizontal="center" vertical="center" wrapText="1"/>
    </xf>
    <xf numFmtId="165" fontId="2" fillId="5" borderId="15" xfId="0" applyNumberFormat="1" applyFont="1" applyFill="1" applyBorder="1" applyAlignment="1">
      <alignment horizontal="center" vertical="center" wrapText="1"/>
    </xf>
    <xf numFmtId="49" fontId="2" fillId="5" borderId="15" xfId="0" applyNumberFormat="1" applyFont="1" applyFill="1" applyBorder="1" applyAlignment="1">
      <alignment horizontal="center" vertical="center" wrapText="1"/>
    </xf>
    <xf numFmtId="0" fontId="3" fillId="7" borderId="12" xfId="0" applyFont="1" applyFill="1" applyBorder="1" applyAlignment="1">
      <alignment horizontal="center" vertical="center" wrapText="1"/>
    </xf>
    <xf numFmtId="49" fontId="3" fillId="7" borderId="12" xfId="0" applyNumberFormat="1" applyFont="1" applyFill="1" applyBorder="1" applyAlignment="1">
      <alignment horizontal="center" vertical="center" wrapText="1"/>
    </xf>
    <xf numFmtId="16" fontId="2" fillId="8" borderId="16" xfId="0" applyNumberFormat="1" applyFont="1" applyFill="1" applyBorder="1" applyAlignment="1">
      <alignment horizontal="left" vertical="center" wrapText="1"/>
    </xf>
    <xf numFmtId="16" fontId="2" fillId="8" borderId="17" xfId="0" applyNumberFormat="1" applyFont="1" applyFill="1" applyBorder="1" applyAlignment="1">
      <alignment horizontal="left" vertical="center" wrapText="1"/>
    </xf>
    <xf numFmtId="0" fontId="3" fillId="7" borderId="13" xfId="0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 wrapText="1"/>
    </xf>
    <xf numFmtId="0" fontId="2" fillId="8" borderId="12" xfId="0" applyFont="1" applyFill="1" applyBorder="1" applyAlignment="1">
      <alignment vertical="center" wrapText="1"/>
    </xf>
    <xf numFmtId="0" fontId="2" fillId="5" borderId="12" xfId="0" applyFont="1" applyFill="1" applyBorder="1" applyAlignment="1">
      <alignment horizontal="center" vertical="center" wrapText="1"/>
    </xf>
    <xf numFmtId="165" fontId="2" fillId="5" borderId="12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49" fontId="11" fillId="9" borderId="27" xfId="0" applyNumberFormat="1" applyFont="1" applyFill="1" applyBorder="1" applyAlignment="1">
      <alignment horizontal="center" vertical="center" wrapText="1"/>
    </xf>
    <xf numFmtId="49" fontId="11" fillId="9" borderId="25" xfId="0" applyNumberFormat="1" applyFont="1" applyFill="1" applyBorder="1" applyAlignment="1">
      <alignment horizontal="center" vertical="center" wrapText="1"/>
    </xf>
    <xf numFmtId="49" fontId="11" fillId="9" borderId="26" xfId="0" applyNumberFormat="1" applyFont="1" applyFill="1" applyBorder="1" applyAlignment="1">
      <alignment horizontal="center" vertical="center" wrapText="1"/>
    </xf>
    <xf numFmtId="49" fontId="11" fillId="12" borderId="24" xfId="0" applyNumberFormat="1" applyFont="1" applyFill="1" applyBorder="1" applyAlignment="1">
      <alignment horizontal="center" vertical="center" wrapText="1"/>
    </xf>
    <xf numFmtId="49" fontId="11" fillId="12" borderId="25" xfId="0" applyNumberFormat="1" applyFont="1" applyFill="1" applyBorder="1" applyAlignment="1">
      <alignment horizontal="center" vertical="center" wrapText="1"/>
    </xf>
    <xf numFmtId="49" fontId="5" fillId="9" borderId="28" xfId="0" applyNumberFormat="1" applyFont="1" applyFill="1" applyBorder="1" applyAlignment="1">
      <alignment horizontal="center" vertical="center" wrapText="1"/>
    </xf>
    <xf numFmtId="49" fontId="2" fillId="4" borderId="12" xfId="0" applyNumberFormat="1" applyFont="1" applyFill="1" applyBorder="1" applyAlignment="1">
      <alignment horizontal="center" vertical="center" wrapText="1"/>
    </xf>
    <xf numFmtId="49" fontId="2" fillId="4" borderId="13" xfId="0" applyNumberFormat="1" applyFont="1" applyFill="1" applyBorder="1" applyAlignment="1">
      <alignment horizontal="center" vertical="center" wrapText="1"/>
    </xf>
    <xf numFmtId="49" fontId="2" fillId="4" borderId="14" xfId="0" applyNumberFormat="1" applyFont="1" applyFill="1" applyBorder="1" applyAlignment="1">
      <alignment horizontal="center" vertical="center" wrapText="1"/>
    </xf>
    <xf numFmtId="49" fontId="2" fillId="4" borderId="12" xfId="0" applyNumberFormat="1" applyFont="1" applyFill="1" applyBorder="1" applyAlignment="1">
      <alignment horizontal="center" vertical="center" wrapText="1"/>
    </xf>
    <xf numFmtId="49" fontId="2" fillId="4" borderId="15" xfId="0" applyNumberFormat="1" applyFont="1" applyFill="1" applyBorder="1" applyAlignment="1">
      <alignment horizontal="center" vertical="center" wrapText="1"/>
    </xf>
    <xf numFmtId="165" fontId="2" fillId="11" borderId="13" xfId="0" applyNumberFormat="1" applyFont="1" applyFill="1" applyBorder="1" applyAlignment="1">
      <alignment horizontal="center" vertical="center" wrapText="1"/>
    </xf>
    <xf numFmtId="165" fontId="2" fillId="11" borderId="15" xfId="0" applyNumberFormat="1" applyFont="1" applyFill="1" applyBorder="1" applyAlignment="1">
      <alignment horizontal="center" vertical="center" wrapText="1"/>
    </xf>
    <xf numFmtId="165" fontId="2" fillId="11" borderId="14" xfId="0" applyNumberFormat="1" applyFont="1" applyFill="1" applyBorder="1" applyAlignment="1">
      <alignment horizontal="center" vertical="center" wrapText="1"/>
    </xf>
    <xf numFmtId="49" fontId="3" fillId="6" borderId="12" xfId="0" applyNumberFormat="1" applyFont="1" applyFill="1" applyBorder="1" applyAlignment="1">
      <alignment horizontal="center" vertical="center" wrapText="1"/>
    </xf>
    <xf numFmtId="49" fontId="3" fillId="6" borderId="15" xfId="0" applyNumberFormat="1" applyFont="1" applyFill="1" applyBorder="1" applyAlignment="1">
      <alignment horizontal="center" vertical="center" wrapText="1"/>
    </xf>
    <xf numFmtId="49" fontId="3" fillId="6" borderId="14" xfId="0" applyNumberFormat="1" applyFont="1" applyFill="1" applyBorder="1" applyAlignment="1">
      <alignment horizontal="center" vertical="center" wrapText="1"/>
    </xf>
    <xf numFmtId="49" fontId="3" fillId="6" borderId="13" xfId="0" applyNumberFormat="1" applyFont="1" applyFill="1" applyBorder="1" applyAlignment="1">
      <alignment horizontal="center" vertical="center" wrapText="1"/>
    </xf>
    <xf numFmtId="49" fontId="3" fillId="6" borderId="18" xfId="0" applyNumberFormat="1" applyFont="1" applyFill="1" applyBorder="1" applyAlignment="1">
      <alignment horizontal="center" vertical="center" wrapText="1"/>
    </xf>
    <xf numFmtId="49" fontId="3" fillId="6" borderId="19" xfId="0" applyNumberFormat="1" applyFont="1" applyFill="1" applyBorder="1" applyAlignment="1">
      <alignment horizontal="center" vertical="center" wrapText="1"/>
    </xf>
    <xf numFmtId="49" fontId="2" fillId="4" borderId="2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5">
    <cellStyle name="Hypertextový odkaz" xfId="1" builtinId="8" hidden="1"/>
    <cellStyle name="Hypertextový odkaz" xfId="3" builtinId="8" hidden="1"/>
    <cellStyle name="Normální" xfId="0" builtinId="0"/>
    <cellStyle name="Použitý hypertextový odkaz" xfId="2" builtinId="9" hidden="1"/>
    <cellStyle name="Použitý hypertextový odkaz" xfId="4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externalLink" Target="externalLinks/externalLink1.xml"/><Relationship Id="rId5" Type="http://schemas.openxmlformats.org/officeDocument/2006/relationships/externalLink" Target="externalLinks/externalLink2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notebook/Desktop/CLLD/SCLLD_FPIND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MAS%20Rakovnicko%20ops/Simona/CLLD/SCLLD%20n&#225;vrhov&#233;/Finan&#269;n&#237;%20pl&#225;n%20MAS%20RAkovnicko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)"/>
      <sheetName val="f) "/>
      <sheetName val="g) "/>
      <sheetName val="IROP_OPZ_PRV_prac_verze"/>
      <sheetName val="OPZ_indikátory"/>
      <sheetName val="PRV_indikátory"/>
      <sheetName val="Financování zjednodušeně"/>
    </sheetNames>
    <sheetDataSet>
      <sheetData sheetId="0">
        <row r="56">
          <cell r="I56">
            <v>750</v>
          </cell>
          <cell r="J56">
            <v>250</v>
          </cell>
          <cell r="K56">
            <v>0</v>
          </cell>
          <cell r="L56">
            <v>111.11</v>
          </cell>
        </row>
        <row r="57">
          <cell r="I57">
            <v>750</v>
          </cell>
          <cell r="J57">
            <v>250</v>
          </cell>
          <cell r="K57">
            <v>0</v>
          </cell>
          <cell r="L57">
            <v>0</v>
          </cell>
        </row>
        <row r="58"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70">
          <cell r="I70">
            <v>4384.84</v>
          </cell>
          <cell r="J70">
            <v>1461.61</v>
          </cell>
          <cell r="K70">
            <v>0</v>
          </cell>
          <cell r="L70">
            <v>5846.45</v>
          </cell>
        </row>
        <row r="71"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2">
          <cell r="I72">
            <v>0</v>
          </cell>
          <cell r="J72">
            <v>0</v>
          </cell>
          <cell r="K72">
            <v>0</v>
          </cell>
          <cell r="L72">
            <v>0</v>
          </cell>
        </row>
        <row r="73">
          <cell r="I73">
            <v>398.64</v>
          </cell>
          <cell r="J73">
            <v>132.88</v>
          </cell>
          <cell r="K73">
            <v>0</v>
          </cell>
          <cell r="L73">
            <v>59.06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nční_plán"/>
      <sheetName val="FInancování OP"/>
      <sheetName val="Souhrn"/>
      <sheetName val="Plán_indikátorů"/>
      <sheetName val="výpočet podílů částek! PV"/>
    </sheetNames>
    <sheetDataSet>
      <sheetData sheetId="0">
        <row r="60">
          <cell r="I60">
            <v>454.65000000000003</v>
          </cell>
        </row>
        <row r="87">
          <cell r="M87">
            <v>0</v>
          </cell>
        </row>
        <row r="88">
          <cell r="M88">
            <v>0</v>
          </cell>
        </row>
        <row r="89">
          <cell r="M89">
            <v>0</v>
          </cell>
        </row>
        <row r="90">
          <cell r="M90">
            <v>0</v>
          </cell>
        </row>
        <row r="91">
          <cell r="M91">
            <v>0</v>
          </cell>
        </row>
        <row r="92">
          <cell r="M92">
            <v>0</v>
          </cell>
        </row>
        <row r="93">
          <cell r="M93">
            <v>0</v>
          </cell>
        </row>
        <row r="94">
          <cell r="M94">
            <v>0</v>
          </cell>
        </row>
        <row r="95">
          <cell r="M95">
            <v>0</v>
          </cell>
        </row>
        <row r="96">
          <cell r="M96">
            <v>0</v>
          </cell>
        </row>
        <row r="97">
          <cell r="M97">
            <v>0</v>
          </cell>
        </row>
        <row r="98">
          <cell r="M98">
            <v>0</v>
          </cell>
        </row>
        <row r="99">
          <cell r="M99">
            <v>0</v>
          </cell>
        </row>
        <row r="100">
          <cell r="M100">
            <v>0</v>
          </cell>
        </row>
        <row r="101">
          <cell r="M101">
            <v>0</v>
          </cell>
        </row>
        <row r="102">
          <cell r="M102">
            <v>0</v>
          </cell>
        </row>
        <row r="103">
          <cell r="M103">
            <v>0</v>
          </cell>
        </row>
        <row r="104">
          <cell r="M104">
            <v>0</v>
          </cell>
        </row>
        <row r="105">
          <cell r="M105">
            <v>0</v>
          </cell>
        </row>
        <row r="106">
          <cell r="M106">
            <v>0</v>
          </cell>
        </row>
        <row r="114">
          <cell r="M114">
            <v>0</v>
          </cell>
        </row>
        <row r="115">
          <cell r="M115">
            <v>0</v>
          </cell>
        </row>
        <row r="116">
          <cell r="M116">
            <v>0</v>
          </cell>
        </row>
        <row r="117">
          <cell r="M117">
            <v>0</v>
          </cell>
        </row>
        <row r="118">
          <cell r="M118">
            <v>0</v>
          </cell>
        </row>
        <row r="119">
          <cell r="M119">
            <v>0</v>
          </cell>
        </row>
        <row r="120">
          <cell r="M120">
            <v>0</v>
          </cell>
        </row>
        <row r="121">
          <cell r="M121">
            <v>0</v>
          </cell>
        </row>
        <row r="122">
          <cell r="M122">
            <v>0</v>
          </cell>
        </row>
        <row r="123">
          <cell r="M123">
            <v>0</v>
          </cell>
        </row>
        <row r="124">
          <cell r="M124">
            <v>0</v>
          </cell>
        </row>
        <row r="125">
          <cell r="M125">
            <v>0</v>
          </cell>
        </row>
        <row r="126">
          <cell r="M126">
            <v>0</v>
          </cell>
        </row>
        <row r="127">
          <cell r="M127">
            <v>0</v>
          </cell>
        </row>
        <row r="128">
          <cell r="M128">
            <v>0</v>
          </cell>
        </row>
        <row r="129">
          <cell r="M129">
            <v>0</v>
          </cell>
        </row>
        <row r="130">
          <cell r="M130">
            <v>0</v>
          </cell>
        </row>
        <row r="131">
          <cell r="M131">
            <v>0</v>
          </cell>
        </row>
        <row r="132">
          <cell r="M132">
            <v>0</v>
          </cell>
        </row>
        <row r="133">
          <cell r="M133">
            <v>0</v>
          </cell>
        </row>
        <row r="141">
          <cell r="M141">
            <v>0</v>
          </cell>
        </row>
        <row r="142">
          <cell r="M142">
            <v>0</v>
          </cell>
        </row>
        <row r="143">
          <cell r="M143">
            <v>0</v>
          </cell>
        </row>
        <row r="144">
          <cell r="M144">
            <v>0</v>
          </cell>
        </row>
        <row r="145">
          <cell r="M145">
            <v>0</v>
          </cell>
        </row>
        <row r="146">
          <cell r="M146">
            <v>0</v>
          </cell>
        </row>
        <row r="147">
          <cell r="M147">
            <v>0</v>
          </cell>
        </row>
        <row r="148">
          <cell r="M148">
            <v>0</v>
          </cell>
        </row>
        <row r="149">
          <cell r="M149">
            <v>0</v>
          </cell>
        </row>
        <row r="150">
          <cell r="M150">
            <v>0</v>
          </cell>
        </row>
        <row r="151">
          <cell r="M151">
            <v>0</v>
          </cell>
        </row>
        <row r="152">
          <cell r="M152">
            <v>0</v>
          </cell>
        </row>
        <row r="153">
          <cell r="M153">
            <v>0</v>
          </cell>
        </row>
        <row r="154">
          <cell r="M154">
            <v>0</v>
          </cell>
        </row>
        <row r="155">
          <cell r="M155">
            <v>0</v>
          </cell>
        </row>
        <row r="156">
          <cell r="M156">
            <v>0</v>
          </cell>
        </row>
        <row r="157">
          <cell r="M157">
            <v>0</v>
          </cell>
        </row>
        <row r="158">
          <cell r="M158">
            <v>0</v>
          </cell>
        </row>
        <row r="159">
          <cell r="M159">
            <v>0</v>
          </cell>
        </row>
        <row r="160">
          <cell r="M160">
            <v>0</v>
          </cell>
        </row>
        <row r="168">
          <cell r="M168">
            <v>0</v>
          </cell>
        </row>
        <row r="169">
          <cell r="M169">
            <v>0</v>
          </cell>
        </row>
        <row r="170">
          <cell r="M170">
            <v>0</v>
          </cell>
        </row>
        <row r="171">
          <cell r="M171">
            <v>0</v>
          </cell>
        </row>
        <row r="172">
          <cell r="M172">
            <v>0</v>
          </cell>
        </row>
        <row r="173">
          <cell r="M173">
            <v>0</v>
          </cell>
        </row>
        <row r="175">
          <cell r="M175">
            <v>0</v>
          </cell>
        </row>
        <row r="177">
          <cell r="M177">
            <v>0</v>
          </cell>
        </row>
        <row r="178">
          <cell r="M178">
            <v>0</v>
          </cell>
        </row>
        <row r="179">
          <cell r="M179">
            <v>0</v>
          </cell>
        </row>
        <row r="181">
          <cell r="M181">
            <v>0</v>
          </cell>
        </row>
        <row r="182">
          <cell r="M182">
            <v>0</v>
          </cell>
        </row>
        <row r="183">
          <cell r="M183">
            <v>0</v>
          </cell>
        </row>
        <row r="185">
          <cell r="M185">
            <v>0</v>
          </cell>
        </row>
        <row r="186">
          <cell r="M186">
            <v>0</v>
          </cell>
        </row>
        <row r="187">
          <cell r="M187">
            <v>0</v>
          </cell>
        </row>
        <row r="195">
          <cell r="M195">
            <v>0</v>
          </cell>
        </row>
        <row r="196">
          <cell r="M196">
            <v>0</v>
          </cell>
        </row>
        <row r="197">
          <cell r="M197">
            <v>0</v>
          </cell>
        </row>
        <row r="198">
          <cell r="M198">
            <v>0</v>
          </cell>
        </row>
        <row r="199">
          <cell r="M199">
            <v>0</v>
          </cell>
        </row>
        <row r="200">
          <cell r="M200">
            <v>0</v>
          </cell>
        </row>
        <row r="202">
          <cell r="M202">
            <v>0</v>
          </cell>
        </row>
        <row r="204">
          <cell r="M204">
            <v>0</v>
          </cell>
        </row>
        <row r="205">
          <cell r="M205">
            <v>0</v>
          </cell>
        </row>
        <row r="206">
          <cell r="M206">
            <v>0</v>
          </cell>
        </row>
        <row r="208">
          <cell r="M208">
            <v>0</v>
          </cell>
        </row>
        <row r="209">
          <cell r="M209">
            <v>0</v>
          </cell>
        </row>
        <row r="210">
          <cell r="M210">
            <v>0</v>
          </cell>
        </row>
        <row r="212">
          <cell r="M212">
            <v>0</v>
          </cell>
        </row>
        <row r="213">
          <cell r="M213">
            <v>0</v>
          </cell>
        </row>
        <row r="214">
          <cell r="M214">
            <v>0</v>
          </cell>
        </row>
        <row r="222">
          <cell r="M222">
            <v>0</v>
          </cell>
        </row>
        <row r="223">
          <cell r="M223">
            <v>0</v>
          </cell>
        </row>
        <row r="224">
          <cell r="M224">
            <v>0</v>
          </cell>
        </row>
        <row r="225">
          <cell r="M225">
            <v>0</v>
          </cell>
        </row>
        <row r="226">
          <cell r="M226">
            <v>0</v>
          </cell>
        </row>
        <row r="227">
          <cell r="M227">
            <v>0</v>
          </cell>
        </row>
        <row r="228">
          <cell r="M228">
            <v>0</v>
          </cell>
        </row>
        <row r="229">
          <cell r="M229">
            <v>0</v>
          </cell>
        </row>
        <row r="230">
          <cell r="M230">
            <v>0</v>
          </cell>
        </row>
        <row r="231">
          <cell r="M231">
            <v>0</v>
          </cell>
        </row>
        <row r="232">
          <cell r="M232">
            <v>0</v>
          </cell>
        </row>
        <row r="233">
          <cell r="M233">
            <v>0</v>
          </cell>
        </row>
        <row r="234">
          <cell r="M234">
            <v>0</v>
          </cell>
        </row>
        <row r="235">
          <cell r="M235">
            <v>0</v>
          </cell>
        </row>
        <row r="236">
          <cell r="M236">
            <v>0</v>
          </cell>
        </row>
        <row r="237">
          <cell r="M237">
            <v>0</v>
          </cell>
        </row>
        <row r="239">
          <cell r="M239">
            <v>0</v>
          </cell>
        </row>
        <row r="240">
          <cell r="M240">
            <v>0</v>
          </cell>
        </row>
        <row r="241">
          <cell r="M241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229"/>
  <sheetViews>
    <sheetView workbookViewId="0">
      <selection activeCell="A179" sqref="A179"/>
    </sheetView>
  </sheetViews>
  <sheetFormatPr baseColWidth="10" defaultColWidth="8.83203125" defaultRowHeight="15" x14ac:dyDescent="0.2"/>
  <cols>
    <col min="1" max="1" width="9.1640625" style="13" customWidth="1"/>
    <col min="2" max="3" width="9.1640625" customWidth="1"/>
    <col min="4" max="4" width="8.83203125" customWidth="1"/>
    <col min="5" max="6" width="8.83203125" style="14" customWidth="1"/>
    <col min="7" max="7" width="13.1640625" style="14" customWidth="1"/>
    <col min="8" max="8" width="14.5" style="15" bestFit="1" customWidth="1"/>
    <col min="9" max="9" width="13.6640625" style="15" bestFit="1" customWidth="1"/>
    <col min="10" max="10" width="12.5" style="15" bestFit="1" customWidth="1"/>
    <col min="11" max="11" width="11.5" style="15" bestFit="1" customWidth="1"/>
    <col min="12" max="12" width="12.5" style="15" customWidth="1"/>
    <col min="13" max="13" width="8.83203125" style="15"/>
    <col min="14" max="14" width="12.5" customWidth="1"/>
    <col min="15" max="16" width="8.5" bestFit="1" customWidth="1"/>
    <col min="17" max="18" width="10.83203125" bestFit="1" customWidth="1"/>
  </cols>
  <sheetData>
    <row r="1" spans="1:18" x14ac:dyDescent="0.2">
      <c r="A1" s="79" t="s">
        <v>48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</row>
    <row r="2" spans="1:18" ht="15" customHeight="1" x14ac:dyDescent="0.2">
      <c r="A2" s="69" t="s">
        <v>273</v>
      </c>
      <c r="B2" s="68" t="s">
        <v>0</v>
      </c>
      <c r="C2" s="69" t="s">
        <v>1</v>
      </c>
      <c r="D2" s="69" t="s">
        <v>2</v>
      </c>
      <c r="E2" s="69"/>
      <c r="F2" s="69"/>
      <c r="G2" s="69"/>
      <c r="H2" s="74" t="s">
        <v>3</v>
      </c>
      <c r="I2" s="74"/>
      <c r="J2" s="74"/>
      <c r="K2" s="74"/>
      <c r="L2" s="74"/>
      <c r="M2" s="74" t="s">
        <v>4</v>
      </c>
    </row>
    <row r="3" spans="1:18" x14ac:dyDescent="0.2">
      <c r="A3" s="69"/>
      <c r="B3" s="68"/>
      <c r="C3" s="69"/>
      <c r="D3" s="75" t="s">
        <v>5</v>
      </c>
      <c r="E3" s="76" t="s">
        <v>6</v>
      </c>
      <c r="F3" s="76" t="s">
        <v>7</v>
      </c>
      <c r="G3" s="76" t="s">
        <v>8</v>
      </c>
      <c r="H3" s="77" t="s">
        <v>9</v>
      </c>
      <c r="I3" s="78" t="s">
        <v>10</v>
      </c>
      <c r="J3" s="78"/>
      <c r="K3" s="78" t="s">
        <v>11</v>
      </c>
      <c r="L3" s="78"/>
      <c r="M3" s="74"/>
    </row>
    <row r="4" spans="1:18" x14ac:dyDescent="0.2">
      <c r="A4" s="69"/>
      <c r="B4" s="68"/>
      <c r="C4" s="69"/>
      <c r="D4" s="75"/>
      <c r="E4" s="76"/>
      <c r="F4" s="76"/>
      <c r="G4" s="76"/>
      <c r="H4" s="77"/>
      <c r="I4" s="78"/>
      <c r="J4" s="78"/>
      <c r="K4" s="78"/>
      <c r="L4" s="78"/>
      <c r="M4" s="74"/>
    </row>
    <row r="5" spans="1:18" ht="30" x14ac:dyDescent="0.2">
      <c r="A5" s="69"/>
      <c r="B5" s="68"/>
      <c r="C5" s="69"/>
      <c r="D5" s="75"/>
      <c r="E5" s="76"/>
      <c r="F5" s="76"/>
      <c r="G5" s="76"/>
      <c r="H5" s="77"/>
      <c r="I5" s="1" t="s">
        <v>12</v>
      </c>
      <c r="J5" s="2" t="s">
        <v>13</v>
      </c>
      <c r="K5" s="1" t="s">
        <v>14</v>
      </c>
      <c r="L5" s="1" t="s">
        <v>15</v>
      </c>
      <c r="M5" s="74"/>
    </row>
    <row r="6" spans="1:18" ht="30" x14ac:dyDescent="0.2">
      <c r="A6" s="59" t="s">
        <v>261</v>
      </c>
      <c r="B6" s="3" t="s">
        <v>16</v>
      </c>
      <c r="C6" s="3"/>
      <c r="D6" s="4" t="s">
        <v>17</v>
      </c>
      <c r="E6" s="5" t="s">
        <v>18</v>
      </c>
      <c r="F6" s="5" t="s">
        <v>19</v>
      </c>
      <c r="G6" s="6" t="s">
        <v>20</v>
      </c>
      <c r="H6" s="7">
        <v>4444.4459999999999</v>
      </c>
      <c r="I6" s="7">
        <v>3000</v>
      </c>
      <c r="J6" s="7">
        <v>1000</v>
      </c>
      <c r="K6" s="7">
        <v>55.555999999999997</v>
      </c>
      <c r="L6" s="7">
        <v>388.89</v>
      </c>
      <c r="M6" s="8">
        <v>0</v>
      </c>
      <c r="N6" s="63"/>
      <c r="O6" s="63"/>
      <c r="P6" s="63"/>
      <c r="Q6" s="63"/>
      <c r="R6" s="63"/>
    </row>
    <row r="7" spans="1:18" ht="30" x14ac:dyDescent="0.2">
      <c r="A7" s="60" t="s">
        <v>262</v>
      </c>
      <c r="B7" s="3" t="s">
        <v>21</v>
      </c>
      <c r="C7" s="3"/>
      <c r="D7" s="4" t="s">
        <v>17</v>
      </c>
      <c r="E7" s="5" t="s">
        <v>18</v>
      </c>
      <c r="F7" s="5" t="s">
        <v>19</v>
      </c>
      <c r="G7" s="6" t="s">
        <v>20</v>
      </c>
      <c r="H7" s="16">
        <v>2000</v>
      </c>
      <c r="I7" s="7">
        <v>1500</v>
      </c>
      <c r="J7" s="7">
        <v>500</v>
      </c>
      <c r="K7" s="7">
        <v>0</v>
      </c>
      <c r="L7" s="7">
        <v>0</v>
      </c>
      <c r="M7" s="8">
        <v>0</v>
      </c>
      <c r="N7" s="63"/>
      <c r="O7" s="63"/>
      <c r="P7" s="63"/>
      <c r="Q7" s="63"/>
      <c r="R7" s="63"/>
    </row>
    <row r="8" spans="1:18" ht="20" x14ac:dyDescent="0.2">
      <c r="A8" s="70" t="s">
        <v>263</v>
      </c>
      <c r="B8" s="3" t="s">
        <v>22</v>
      </c>
      <c r="C8" s="3"/>
      <c r="D8" s="4" t="s">
        <v>17</v>
      </c>
      <c r="E8" s="5" t="s">
        <v>18</v>
      </c>
      <c r="F8" s="5" t="s">
        <v>19</v>
      </c>
      <c r="G8" s="6" t="s">
        <v>20</v>
      </c>
      <c r="H8" s="16">
        <v>3333.34</v>
      </c>
      <c r="I8" s="7">
        <v>2250</v>
      </c>
      <c r="J8" s="7">
        <v>750</v>
      </c>
      <c r="K8" s="7">
        <v>333.34</v>
      </c>
      <c r="L8" s="7">
        <v>0</v>
      </c>
      <c r="M8" s="8">
        <v>0</v>
      </c>
      <c r="N8" s="63"/>
      <c r="O8" s="63"/>
      <c r="P8" s="63"/>
      <c r="Q8" s="63"/>
      <c r="R8" s="63"/>
    </row>
    <row r="9" spans="1:18" ht="30" x14ac:dyDescent="0.2">
      <c r="A9" s="70"/>
      <c r="B9" s="9" t="s">
        <v>23</v>
      </c>
      <c r="C9" s="9"/>
      <c r="D9" s="4" t="s">
        <v>17</v>
      </c>
      <c r="E9" s="5" t="s">
        <v>18</v>
      </c>
      <c r="F9" s="5" t="s">
        <v>19</v>
      </c>
      <c r="G9" s="6" t="s">
        <v>20</v>
      </c>
      <c r="H9" s="7">
        <v>4000</v>
      </c>
      <c r="I9" s="7">
        <v>3000</v>
      </c>
      <c r="J9" s="7">
        <v>1000</v>
      </c>
      <c r="K9" s="7">
        <v>0</v>
      </c>
      <c r="L9" s="7">
        <v>0</v>
      </c>
      <c r="M9" s="7">
        <v>0</v>
      </c>
      <c r="N9" s="63"/>
      <c r="O9" s="63"/>
      <c r="P9" s="63"/>
      <c r="Q9" s="63"/>
      <c r="R9" s="63"/>
    </row>
    <row r="10" spans="1:18" x14ac:dyDescent="0.2">
      <c r="A10" s="59" t="s">
        <v>264</v>
      </c>
      <c r="B10" s="3" t="s">
        <v>24</v>
      </c>
      <c r="C10" s="3"/>
      <c r="D10" s="4" t="s">
        <v>25</v>
      </c>
      <c r="E10" s="5" t="s">
        <v>26</v>
      </c>
      <c r="F10" s="5" t="s">
        <v>27</v>
      </c>
      <c r="G10" s="6" t="s">
        <v>28</v>
      </c>
      <c r="H10" s="16">
        <v>13810.52</v>
      </c>
      <c r="I10" s="7">
        <v>13120</v>
      </c>
      <c r="J10" s="7">
        <v>0</v>
      </c>
      <c r="K10" s="7">
        <v>690.52</v>
      </c>
      <c r="L10" s="7">
        <v>0</v>
      </c>
      <c r="M10" s="7">
        <v>0</v>
      </c>
      <c r="N10" s="63"/>
      <c r="O10" s="63"/>
      <c r="P10" s="63"/>
      <c r="Q10" s="63"/>
      <c r="R10" s="63"/>
    </row>
    <row r="11" spans="1:18" ht="20" x14ac:dyDescent="0.2">
      <c r="A11" s="70" t="s">
        <v>265</v>
      </c>
      <c r="B11" s="3" t="s">
        <v>29</v>
      </c>
      <c r="C11" s="3"/>
      <c r="D11" s="4" t="s">
        <v>25</v>
      </c>
      <c r="E11" s="5" t="s">
        <v>26</v>
      </c>
      <c r="F11" s="5" t="s">
        <v>27</v>
      </c>
      <c r="G11" s="6" t="s">
        <v>28</v>
      </c>
      <c r="H11" s="16">
        <v>7105.27</v>
      </c>
      <c r="I11" s="7">
        <v>6750</v>
      </c>
      <c r="J11" s="7">
        <v>0</v>
      </c>
      <c r="K11" s="7">
        <v>0</v>
      </c>
      <c r="L11" s="7">
        <v>355.27</v>
      </c>
      <c r="M11" s="7">
        <v>0</v>
      </c>
      <c r="N11" s="63"/>
      <c r="O11" s="63"/>
      <c r="P11" s="63"/>
      <c r="Q11" s="63"/>
      <c r="R11" s="63"/>
    </row>
    <row r="12" spans="1:18" ht="30" x14ac:dyDescent="0.2">
      <c r="A12" s="70"/>
      <c r="B12" s="9" t="s">
        <v>30</v>
      </c>
      <c r="C12" s="9"/>
      <c r="D12" s="4" t="s">
        <v>31</v>
      </c>
      <c r="E12" s="5" t="s">
        <v>32</v>
      </c>
      <c r="F12" s="5" t="s">
        <v>33</v>
      </c>
      <c r="G12" s="6" t="s">
        <v>34</v>
      </c>
      <c r="H12" s="16">
        <v>5117.97</v>
      </c>
      <c r="I12" s="7">
        <v>4350.2794999999996</v>
      </c>
      <c r="J12" s="7">
        <v>715.49</v>
      </c>
      <c r="K12" s="7">
        <v>26.12</v>
      </c>
      <c r="L12" s="7">
        <v>26.08</v>
      </c>
      <c r="M12" s="7">
        <v>0</v>
      </c>
      <c r="N12" s="63"/>
      <c r="O12" s="63"/>
      <c r="P12" s="63"/>
      <c r="Q12" s="63"/>
      <c r="R12" s="63"/>
    </row>
    <row r="13" spans="1:18" ht="20" x14ac:dyDescent="0.2">
      <c r="A13" s="71" t="s">
        <v>266</v>
      </c>
      <c r="B13" s="3" t="s">
        <v>35</v>
      </c>
      <c r="C13" s="3"/>
      <c r="D13" s="4" t="s">
        <v>25</v>
      </c>
      <c r="E13" s="5" t="s">
        <v>26</v>
      </c>
      <c r="F13" s="5" t="s">
        <v>27</v>
      </c>
      <c r="G13" s="6" t="s">
        <v>28</v>
      </c>
      <c r="H13" s="16">
        <v>42117.9</v>
      </c>
      <c r="I13" s="7">
        <v>40012</v>
      </c>
      <c r="J13" s="7">
        <v>0</v>
      </c>
      <c r="K13" s="7">
        <v>2105.9</v>
      </c>
      <c r="L13" s="7">
        <v>0</v>
      </c>
      <c r="M13" s="7">
        <v>0</v>
      </c>
      <c r="N13" s="63"/>
      <c r="O13" s="63"/>
      <c r="P13" s="63"/>
      <c r="Q13" s="63"/>
      <c r="R13" s="63"/>
    </row>
    <row r="14" spans="1:18" ht="30" x14ac:dyDescent="0.2">
      <c r="A14" s="72"/>
      <c r="B14" s="9" t="s">
        <v>36</v>
      </c>
      <c r="C14" s="9"/>
      <c r="D14" s="4" t="s">
        <v>31</v>
      </c>
      <c r="E14" s="5" t="s">
        <v>32</v>
      </c>
      <c r="F14" s="5" t="s">
        <v>33</v>
      </c>
      <c r="G14" s="6" t="s">
        <v>34</v>
      </c>
      <c r="H14" s="16">
        <v>5119.01</v>
      </c>
      <c r="I14" s="7">
        <v>4351.16</v>
      </c>
      <c r="J14" s="7">
        <v>645</v>
      </c>
      <c r="K14" s="7">
        <v>15.36</v>
      </c>
      <c r="L14" s="7">
        <v>107.49000000000001</v>
      </c>
      <c r="M14" s="7">
        <v>0</v>
      </c>
      <c r="N14" s="63"/>
      <c r="O14" s="63"/>
      <c r="P14" s="63"/>
      <c r="Q14" s="63"/>
      <c r="R14" s="63"/>
    </row>
    <row r="15" spans="1:18" x14ac:dyDescent="0.2">
      <c r="A15" s="60" t="s">
        <v>267</v>
      </c>
      <c r="B15" s="3" t="s">
        <v>37</v>
      </c>
      <c r="C15" s="3"/>
      <c r="D15" s="4" t="s">
        <v>25</v>
      </c>
      <c r="E15" s="5" t="s">
        <v>26</v>
      </c>
      <c r="F15" s="5" t="s">
        <v>27</v>
      </c>
      <c r="G15" s="6" t="s">
        <v>28</v>
      </c>
      <c r="H15" s="16">
        <v>6315.78</v>
      </c>
      <c r="I15" s="7">
        <v>6000</v>
      </c>
      <c r="J15" s="7">
        <v>0</v>
      </c>
      <c r="K15" s="7">
        <v>210.52</v>
      </c>
      <c r="L15" s="7">
        <v>105.26</v>
      </c>
      <c r="M15" s="7">
        <v>0</v>
      </c>
      <c r="N15" s="63"/>
      <c r="O15" s="63"/>
      <c r="P15" s="63"/>
      <c r="Q15" s="63"/>
      <c r="R15" s="63"/>
    </row>
    <row r="16" spans="1:18" x14ac:dyDescent="0.2">
      <c r="A16" s="60" t="s">
        <v>268</v>
      </c>
      <c r="B16" s="10" t="s">
        <v>38</v>
      </c>
      <c r="C16" s="10"/>
      <c r="D16" s="11" t="s">
        <v>25</v>
      </c>
      <c r="E16" s="5" t="s">
        <v>26</v>
      </c>
      <c r="F16" s="5" t="s">
        <v>27</v>
      </c>
      <c r="G16" s="6" t="s">
        <v>28</v>
      </c>
      <c r="H16" s="16">
        <v>3157.8947368421054</v>
      </c>
      <c r="I16" s="7">
        <v>3000</v>
      </c>
      <c r="J16" s="7">
        <v>0</v>
      </c>
      <c r="K16" s="7">
        <v>157.89473684210526</v>
      </c>
      <c r="L16" s="7">
        <v>0</v>
      </c>
      <c r="M16" s="7">
        <v>0</v>
      </c>
      <c r="N16" s="63"/>
      <c r="O16" s="63"/>
      <c r="P16" s="63"/>
      <c r="Q16" s="63"/>
      <c r="R16" s="63"/>
    </row>
    <row r="17" spans="1:18" ht="30" x14ac:dyDescent="0.2">
      <c r="A17" s="66" t="s">
        <v>269</v>
      </c>
      <c r="B17" s="10" t="s">
        <v>39</v>
      </c>
      <c r="C17" s="10"/>
      <c r="D17" s="11" t="s">
        <v>25</v>
      </c>
      <c r="E17" s="5" t="s">
        <v>26</v>
      </c>
      <c r="F17" s="5" t="s">
        <v>27</v>
      </c>
      <c r="G17" s="6" t="s">
        <v>28</v>
      </c>
      <c r="H17" s="16">
        <v>4210.5200000000004</v>
      </c>
      <c r="I17" s="7">
        <v>4000</v>
      </c>
      <c r="J17" s="7">
        <v>0</v>
      </c>
      <c r="K17" s="7">
        <v>0</v>
      </c>
      <c r="L17" s="7">
        <v>210.52</v>
      </c>
      <c r="M17" s="7">
        <v>0</v>
      </c>
      <c r="N17" s="63"/>
      <c r="O17" s="63"/>
      <c r="P17" s="63"/>
      <c r="Q17" s="63"/>
      <c r="R17" s="63"/>
    </row>
    <row r="18" spans="1:18" ht="30" x14ac:dyDescent="0.2">
      <c r="A18" s="67"/>
      <c r="B18" s="12" t="s">
        <v>40</v>
      </c>
      <c r="C18" s="12"/>
      <c r="D18" s="4" t="s">
        <v>31</v>
      </c>
      <c r="E18" s="5" t="s">
        <v>32</v>
      </c>
      <c r="F18" s="5" t="s">
        <v>33</v>
      </c>
      <c r="G18" s="6" t="s">
        <v>34</v>
      </c>
      <c r="H18" s="16">
        <v>3411</v>
      </c>
      <c r="I18" s="7">
        <v>2899.34</v>
      </c>
      <c r="J18" s="7">
        <v>0</v>
      </c>
      <c r="K18" s="7">
        <v>0</v>
      </c>
      <c r="L18" s="7">
        <v>511.66000000000008</v>
      </c>
      <c r="M18" s="7">
        <v>0</v>
      </c>
      <c r="N18" s="63"/>
      <c r="O18" s="63"/>
      <c r="P18" s="63"/>
      <c r="Q18" s="63"/>
      <c r="R18" s="63"/>
    </row>
    <row r="19" spans="1:18" ht="20" x14ac:dyDescent="0.2">
      <c r="A19" s="73"/>
      <c r="B19" s="12" t="s">
        <v>41</v>
      </c>
      <c r="C19" s="12"/>
      <c r="D19" s="4" t="s">
        <v>31</v>
      </c>
      <c r="E19" s="5" t="s">
        <v>32</v>
      </c>
      <c r="F19" s="5" t="s">
        <v>33</v>
      </c>
      <c r="G19" s="6" t="s">
        <v>34</v>
      </c>
      <c r="H19" s="16">
        <v>1705</v>
      </c>
      <c r="I19" s="7">
        <v>1449.26</v>
      </c>
      <c r="J19" s="7">
        <v>212.26999999999998</v>
      </c>
      <c r="K19" s="7">
        <v>21.740000000000002</v>
      </c>
      <c r="L19" s="7">
        <v>21.729999999999997</v>
      </c>
      <c r="M19" s="7">
        <v>0</v>
      </c>
      <c r="N19" s="63"/>
      <c r="O19" s="63"/>
      <c r="P19" s="63"/>
      <c r="Q19" s="63"/>
      <c r="R19" s="63"/>
    </row>
    <row r="20" spans="1:18" ht="30" x14ac:dyDescent="0.2">
      <c r="A20" s="66" t="s">
        <v>270</v>
      </c>
      <c r="B20" s="10" t="s">
        <v>42</v>
      </c>
      <c r="C20" s="10"/>
      <c r="D20" s="4" t="s">
        <v>17</v>
      </c>
      <c r="E20" s="5" t="s">
        <v>18</v>
      </c>
      <c r="F20" s="5" t="s">
        <v>19</v>
      </c>
      <c r="G20" s="6" t="s">
        <v>20</v>
      </c>
      <c r="H20" s="16">
        <v>46771.6</v>
      </c>
      <c r="I20" s="7">
        <v>17539.36</v>
      </c>
      <c r="J20" s="7">
        <v>5846.44</v>
      </c>
      <c r="K20" s="7">
        <v>0</v>
      </c>
      <c r="L20" s="7">
        <v>23385.8</v>
      </c>
      <c r="M20" s="7">
        <v>0</v>
      </c>
      <c r="N20" s="63"/>
      <c r="O20" s="63"/>
      <c r="P20" s="63"/>
      <c r="Q20" s="63"/>
      <c r="R20" s="63"/>
    </row>
    <row r="21" spans="1:18" ht="30" x14ac:dyDescent="0.2">
      <c r="A21" s="67"/>
      <c r="B21" s="12" t="s">
        <v>43</v>
      </c>
      <c r="C21" s="12"/>
      <c r="D21" s="4" t="s">
        <v>17</v>
      </c>
      <c r="E21" s="5" t="s">
        <v>18</v>
      </c>
      <c r="F21" s="5" t="s">
        <v>19</v>
      </c>
      <c r="G21" s="6" t="s">
        <v>20</v>
      </c>
      <c r="H21" s="16">
        <v>3367.7799999999997</v>
      </c>
      <c r="I21" s="7">
        <v>1136.6199999999999</v>
      </c>
      <c r="J21" s="7">
        <v>378.88</v>
      </c>
      <c r="K21" s="7">
        <v>0</v>
      </c>
      <c r="L21" s="7">
        <v>1852.28</v>
      </c>
      <c r="M21" s="7">
        <v>0</v>
      </c>
      <c r="N21" s="63"/>
      <c r="O21" s="63"/>
      <c r="P21" s="63"/>
      <c r="Q21" s="63"/>
      <c r="R21" s="63"/>
    </row>
    <row r="22" spans="1:18" ht="20" x14ac:dyDescent="0.2">
      <c r="A22" s="61" t="s">
        <v>271</v>
      </c>
      <c r="B22" s="10" t="s">
        <v>44</v>
      </c>
      <c r="C22" s="10"/>
      <c r="D22" s="4" t="s">
        <v>17</v>
      </c>
      <c r="E22" s="5" t="s">
        <v>18</v>
      </c>
      <c r="F22" s="5" t="s">
        <v>19</v>
      </c>
      <c r="G22" s="6" t="s">
        <v>20</v>
      </c>
      <c r="H22" s="16">
        <v>14797.4</v>
      </c>
      <c r="I22" s="7">
        <v>4994.12</v>
      </c>
      <c r="J22" s="7">
        <v>1664.7</v>
      </c>
      <c r="K22" s="7">
        <v>0</v>
      </c>
      <c r="L22" s="7">
        <v>8138.58</v>
      </c>
      <c r="M22" s="7">
        <v>0</v>
      </c>
      <c r="N22" s="63"/>
      <c r="O22" s="63"/>
      <c r="P22" s="63"/>
      <c r="Q22" s="63"/>
      <c r="R22" s="63"/>
    </row>
    <row r="23" spans="1:18" ht="20" x14ac:dyDescent="0.2">
      <c r="A23" s="62" t="s">
        <v>272</v>
      </c>
      <c r="B23" s="10" t="s">
        <v>45</v>
      </c>
      <c r="C23" s="10"/>
      <c r="D23" s="4" t="s">
        <v>17</v>
      </c>
      <c r="E23" s="5" t="s">
        <v>18</v>
      </c>
      <c r="F23" s="5" t="s">
        <v>19</v>
      </c>
      <c r="G23" s="6" t="s">
        <v>46</v>
      </c>
      <c r="H23" s="16">
        <v>2362.31</v>
      </c>
      <c r="I23" s="7">
        <v>1594.56</v>
      </c>
      <c r="J23" s="7">
        <v>531.5200000000001</v>
      </c>
      <c r="K23" s="7">
        <v>0</v>
      </c>
      <c r="L23" s="7">
        <v>236.23000000000002</v>
      </c>
      <c r="M23" s="7">
        <v>0</v>
      </c>
      <c r="N23" s="63"/>
      <c r="O23" s="63"/>
      <c r="P23" s="63"/>
      <c r="Q23" s="63"/>
      <c r="R23" s="63"/>
    </row>
    <row r="25" spans="1:18" ht="16" thickBot="1" x14ac:dyDescent="0.25"/>
    <row r="26" spans="1:18" x14ac:dyDescent="0.2">
      <c r="A26" s="79">
        <v>2016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</row>
    <row r="27" spans="1:18" x14ac:dyDescent="0.2">
      <c r="A27" s="68" t="s">
        <v>0</v>
      </c>
      <c r="B27" s="69" t="s">
        <v>1</v>
      </c>
      <c r="C27" s="69" t="s">
        <v>1</v>
      </c>
      <c r="D27" s="69" t="s">
        <v>2</v>
      </c>
      <c r="E27" s="69"/>
      <c r="F27" s="69"/>
      <c r="G27" s="69"/>
      <c r="H27" s="74" t="s">
        <v>3</v>
      </c>
      <c r="I27" s="74"/>
      <c r="J27" s="74"/>
      <c r="K27" s="74"/>
      <c r="L27" s="74"/>
      <c r="M27" s="74" t="s">
        <v>4</v>
      </c>
    </row>
    <row r="28" spans="1:18" x14ac:dyDescent="0.2">
      <c r="A28" s="68"/>
      <c r="B28" s="69"/>
      <c r="C28" s="69"/>
      <c r="D28" s="75" t="s">
        <v>5</v>
      </c>
      <c r="E28" s="76" t="s">
        <v>6</v>
      </c>
      <c r="F28" s="76" t="s">
        <v>7</v>
      </c>
      <c r="G28" s="76" t="s">
        <v>8</v>
      </c>
      <c r="H28" s="77" t="s">
        <v>9</v>
      </c>
      <c r="I28" s="78" t="s">
        <v>10</v>
      </c>
      <c r="J28" s="78"/>
      <c r="K28" s="78" t="s">
        <v>11</v>
      </c>
      <c r="L28" s="78"/>
      <c r="M28" s="74"/>
    </row>
    <row r="29" spans="1:18" x14ac:dyDescent="0.2">
      <c r="A29" s="68"/>
      <c r="B29" s="69"/>
      <c r="C29" s="69"/>
      <c r="D29" s="75"/>
      <c r="E29" s="76"/>
      <c r="F29" s="76"/>
      <c r="G29" s="76"/>
      <c r="H29" s="77"/>
      <c r="I29" s="78"/>
      <c r="J29" s="78"/>
      <c r="K29" s="78"/>
      <c r="L29" s="78"/>
      <c r="M29" s="74"/>
    </row>
    <row r="30" spans="1:18" ht="30" x14ac:dyDescent="0.2">
      <c r="A30" s="68"/>
      <c r="B30" s="69"/>
      <c r="C30" s="69"/>
      <c r="D30" s="75"/>
      <c r="E30" s="76"/>
      <c r="F30" s="76"/>
      <c r="G30" s="76"/>
      <c r="H30" s="77"/>
      <c r="I30" s="1" t="s">
        <v>12</v>
      </c>
      <c r="J30" s="2" t="s">
        <v>13</v>
      </c>
      <c r="K30" s="1" t="s">
        <v>14</v>
      </c>
      <c r="L30" s="1" t="s">
        <v>15</v>
      </c>
      <c r="M30" s="74"/>
    </row>
    <row r="31" spans="1:18" ht="30" x14ac:dyDescent="0.2">
      <c r="A31" s="59" t="s">
        <v>261</v>
      </c>
      <c r="B31" s="3" t="s">
        <v>16</v>
      </c>
      <c r="C31" s="3"/>
      <c r="D31" s="4" t="s">
        <v>17</v>
      </c>
      <c r="E31" s="5" t="s">
        <v>18</v>
      </c>
      <c r="F31" s="5" t="s">
        <v>19</v>
      </c>
      <c r="G31" s="6" t="s">
        <v>20</v>
      </c>
      <c r="H31" s="7">
        <f t="shared" ref="H31:H48" si="0">SUM(I31:M31)</f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63"/>
    </row>
    <row r="32" spans="1:18" ht="30" x14ac:dyDescent="0.2">
      <c r="A32" s="60" t="s">
        <v>262</v>
      </c>
      <c r="B32" s="3" t="s">
        <v>21</v>
      </c>
      <c r="C32" s="3"/>
      <c r="D32" s="4" t="s">
        <v>17</v>
      </c>
      <c r="E32" s="5" t="s">
        <v>18</v>
      </c>
      <c r="F32" s="5" t="s">
        <v>19</v>
      </c>
      <c r="G32" s="6" t="s">
        <v>20</v>
      </c>
      <c r="H32" s="16">
        <f t="shared" si="0"/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</row>
    <row r="33" spans="1:13" ht="20" x14ac:dyDescent="0.2">
      <c r="A33" s="70" t="s">
        <v>263</v>
      </c>
      <c r="B33" s="3" t="s">
        <v>22</v>
      </c>
      <c r="C33" s="3"/>
      <c r="D33" s="4" t="s">
        <v>17</v>
      </c>
      <c r="E33" s="5" t="s">
        <v>18</v>
      </c>
      <c r="F33" s="5" t="s">
        <v>19</v>
      </c>
      <c r="G33" s="6" t="s">
        <v>20</v>
      </c>
      <c r="H33" s="16">
        <f t="shared" si="0"/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</row>
    <row r="34" spans="1:13" ht="30" x14ac:dyDescent="0.2">
      <c r="A34" s="70"/>
      <c r="B34" s="9" t="s">
        <v>23</v>
      </c>
      <c r="C34" s="9"/>
      <c r="D34" s="4" t="s">
        <v>17</v>
      </c>
      <c r="E34" s="5" t="s">
        <v>18</v>
      </c>
      <c r="F34" s="5" t="s">
        <v>19</v>
      </c>
      <c r="G34" s="6" t="s">
        <v>20</v>
      </c>
      <c r="H34" s="16">
        <f t="shared" si="0"/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</row>
    <row r="35" spans="1:13" x14ac:dyDescent="0.2">
      <c r="A35" s="59" t="s">
        <v>264</v>
      </c>
      <c r="B35" s="3" t="s">
        <v>24</v>
      </c>
      <c r="C35" s="3"/>
      <c r="D35" s="4" t="s">
        <v>25</v>
      </c>
      <c r="E35" s="5" t="s">
        <v>26</v>
      </c>
      <c r="F35" s="5" t="s">
        <v>27</v>
      </c>
      <c r="G35" s="6" t="s">
        <v>28</v>
      </c>
      <c r="H35" s="16">
        <f t="shared" si="0"/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</row>
    <row r="36" spans="1:13" ht="20" x14ac:dyDescent="0.2">
      <c r="A36" s="70" t="s">
        <v>265</v>
      </c>
      <c r="B36" s="3" t="s">
        <v>29</v>
      </c>
      <c r="C36" s="3"/>
      <c r="D36" s="4" t="s">
        <v>25</v>
      </c>
      <c r="E36" s="5" t="s">
        <v>26</v>
      </c>
      <c r="F36" s="5" t="s">
        <v>27</v>
      </c>
      <c r="G36" s="6" t="s">
        <v>28</v>
      </c>
      <c r="H36" s="16">
        <f t="shared" si="0"/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</row>
    <row r="37" spans="1:13" ht="30" x14ac:dyDescent="0.2">
      <c r="A37" s="70"/>
      <c r="B37" s="9" t="s">
        <v>30</v>
      </c>
      <c r="C37" s="9"/>
      <c r="D37" s="4" t="s">
        <v>31</v>
      </c>
      <c r="E37" s="5" t="s">
        <v>32</v>
      </c>
      <c r="F37" s="5" t="s">
        <v>33</v>
      </c>
      <c r="G37" s="6" t="s">
        <v>34</v>
      </c>
      <c r="H37" s="16">
        <f t="shared" si="0"/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</row>
    <row r="38" spans="1:13" ht="20" x14ac:dyDescent="0.2">
      <c r="A38" s="71" t="s">
        <v>266</v>
      </c>
      <c r="B38" s="3" t="s">
        <v>35</v>
      </c>
      <c r="C38" s="3"/>
      <c r="D38" s="4" t="s">
        <v>25</v>
      </c>
      <c r="E38" s="5" t="s">
        <v>26</v>
      </c>
      <c r="F38" s="5" t="s">
        <v>27</v>
      </c>
      <c r="G38" s="6" t="s">
        <v>28</v>
      </c>
      <c r="H38" s="16">
        <f t="shared" si="0"/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</row>
    <row r="39" spans="1:13" ht="30" x14ac:dyDescent="0.2">
      <c r="A39" s="72"/>
      <c r="B39" s="9" t="s">
        <v>36</v>
      </c>
      <c r="C39" s="9"/>
      <c r="D39" s="4" t="s">
        <v>31</v>
      </c>
      <c r="E39" s="5" t="s">
        <v>32</v>
      </c>
      <c r="F39" s="5" t="s">
        <v>33</v>
      </c>
      <c r="G39" s="6" t="s">
        <v>34</v>
      </c>
      <c r="H39" s="16">
        <f t="shared" si="0"/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</row>
    <row r="40" spans="1:13" x14ac:dyDescent="0.2">
      <c r="A40" s="60" t="s">
        <v>267</v>
      </c>
      <c r="B40" s="3" t="s">
        <v>37</v>
      </c>
      <c r="C40" s="3"/>
      <c r="D40" s="4" t="s">
        <v>25</v>
      </c>
      <c r="E40" s="5" t="s">
        <v>26</v>
      </c>
      <c r="F40" s="5" t="s">
        <v>27</v>
      </c>
      <c r="G40" s="6" t="s">
        <v>28</v>
      </c>
      <c r="H40" s="16">
        <f t="shared" si="0"/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</row>
    <row r="41" spans="1:13" x14ac:dyDescent="0.2">
      <c r="A41" s="60" t="s">
        <v>268</v>
      </c>
      <c r="B41" s="10" t="s">
        <v>38</v>
      </c>
      <c r="C41" s="10"/>
      <c r="D41" s="11" t="s">
        <v>25</v>
      </c>
      <c r="E41" s="5" t="s">
        <v>26</v>
      </c>
      <c r="F41" s="5" t="s">
        <v>27</v>
      </c>
      <c r="G41" s="6" t="s">
        <v>28</v>
      </c>
      <c r="H41" s="16">
        <f t="shared" si="0"/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</row>
    <row r="42" spans="1:13" ht="30" x14ac:dyDescent="0.2">
      <c r="A42" s="66" t="s">
        <v>269</v>
      </c>
      <c r="B42" s="10" t="s">
        <v>39</v>
      </c>
      <c r="C42" s="10"/>
      <c r="D42" s="11" t="s">
        <v>25</v>
      </c>
      <c r="E42" s="5" t="s">
        <v>26</v>
      </c>
      <c r="F42" s="5" t="s">
        <v>27</v>
      </c>
      <c r="G42" s="6" t="s">
        <v>28</v>
      </c>
      <c r="H42" s="16">
        <f t="shared" si="0"/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</row>
    <row r="43" spans="1:13" ht="30" x14ac:dyDescent="0.2">
      <c r="A43" s="67"/>
      <c r="B43" s="12" t="s">
        <v>40</v>
      </c>
      <c r="C43" s="12"/>
      <c r="D43" s="4" t="s">
        <v>31</v>
      </c>
      <c r="E43" s="5" t="s">
        <v>32</v>
      </c>
      <c r="F43" s="5" t="s">
        <v>33</v>
      </c>
      <c r="G43" s="6" t="s">
        <v>34</v>
      </c>
      <c r="H43" s="16">
        <f t="shared" si="0"/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</row>
    <row r="44" spans="1:13" ht="20" x14ac:dyDescent="0.2">
      <c r="A44" s="73"/>
      <c r="B44" s="12" t="s">
        <v>41</v>
      </c>
      <c r="C44" s="12"/>
      <c r="D44" s="4" t="s">
        <v>31</v>
      </c>
      <c r="E44" s="5" t="s">
        <v>32</v>
      </c>
      <c r="F44" s="5" t="s">
        <v>33</v>
      </c>
      <c r="G44" s="6" t="s">
        <v>34</v>
      </c>
      <c r="H44" s="16">
        <f t="shared" ref="H44" si="1">SUM(I44:M44)</f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</row>
    <row r="45" spans="1:13" ht="30" x14ac:dyDescent="0.2">
      <c r="A45" s="66" t="s">
        <v>270</v>
      </c>
      <c r="B45" s="10" t="s">
        <v>42</v>
      </c>
      <c r="C45" s="10"/>
      <c r="D45" s="4" t="s">
        <v>17</v>
      </c>
      <c r="E45" s="5" t="s">
        <v>18</v>
      </c>
      <c r="F45" s="5" t="s">
        <v>19</v>
      </c>
      <c r="G45" s="6" t="s">
        <v>20</v>
      </c>
      <c r="H45" s="16">
        <f t="shared" si="0"/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</row>
    <row r="46" spans="1:13" ht="30" x14ac:dyDescent="0.2">
      <c r="A46" s="67"/>
      <c r="B46" s="12" t="s">
        <v>43</v>
      </c>
      <c r="C46" s="12"/>
      <c r="D46" s="4" t="s">
        <v>17</v>
      </c>
      <c r="E46" s="5" t="s">
        <v>18</v>
      </c>
      <c r="F46" s="5" t="s">
        <v>19</v>
      </c>
      <c r="G46" s="6" t="s">
        <v>20</v>
      </c>
      <c r="H46" s="16">
        <f t="shared" si="0"/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</row>
    <row r="47" spans="1:13" ht="20" x14ac:dyDescent="0.2">
      <c r="A47" s="61" t="s">
        <v>271</v>
      </c>
      <c r="B47" s="10" t="s">
        <v>44</v>
      </c>
      <c r="C47" s="10"/>
      <c r="D47" s="4" t="s">
        <v>17</v>
      </c>
      <c r="E47" s="5" t="s">
        <v>18</v>
      </c>
      <c r="F47" s="5" t="s">
        <v>19</v>
      </c>
      <c r="G47" s="6" t="s">
        <v>20</v>
      </c>
      <c r="H47" s="16">
        <f t="shared" si="0"/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</row>
    <row r="48" spans="1:13" ht="20" x14ac:dyDescent="0.2">
      <c r="A48" s="62" t="s">
        <v>272</v>
      </c>
      <c r="B48" s="10" t="s">
        <v>45</v>
      </c>
      <c r="C48" s="10"/>
      <c r="D48" s="4" t="s">
        <v>17</v>
      </c>
      <c r="E48" s="5" t="s">
        <v>18</v>
      </c>
      <c r="F48" s="5" t="s">
        <v>19</v>
      </c>
      <c r="G48" s="6" t="s">
        <v>46</v>
      </c>
      <c r="H48" s="16">
        <f t="shared" si="0"/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</row>
    <row r="50" spans="1:14" ht="16" thickBot="1" x14ac:dyDescent="0.25"/>
    <row r="51" spans="1:14" x14ac:dyDescent="0.2">
      <c r="A51" s="79">
        <v>2017</v>
      </c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</row>
    <row r="52" spans="1:14" x14ac:dyDescent="0.2">
      <c r="A52" s="68" t="s">
        <v>0</v>
      </c>
      <c r="B52" s="69" t="s">
        <v>1</v>
      </c>
      <c r="C52" s="69" t="s">
        <v>1</v>
      </c>
      <c r="D52" s="69" t="s">
        <v>2</v>
      </c>
      <c r="E52" s="69"/>
      <c r="F52" s="69"/>
      <c r="G52" s="69"/>
      <c r="H52" s="74" t="s">
        <v>3</v>
      </c>
      <c r="I52" s="74"/>
      <c r="J52" s="74"/>
      <c r="K52" s="74"/>
      <c r="L52" s="74"/>
      <c r="M52" s="74" t="s">
        <v>4</v>
      </c>
    </row>
    <row r="53" spans="1:14" x14ac:dyDescent="0.2">
      <c r="A53" s="68"/>
      <c r="B53" s="69"/>
      <c r="C53" s="69"/>
      <c r="D53" s="75" t="s">
        <v>5</v>
      </c>
      <c r="E53" s="76" t="s">
        <v>6</v>
      </c>
      <c r="F53" s="76" t="s">
        <v>7</v>
      </c>
      <c r="G53" s="76" t="s">
        <v>8</v>
      </c>
      <c r="H53" s="77" t="s">
        <v>9</v>
      </c>
      <c r="I53" s="78" t="s">
        <v>10</v>
      </c>
      <c r="J53" s="78"/>
      <c r="K53" s="78" t="s">
        <v>11</v>
      </c>
      <c r="L53" s="78"/>
      <c r="M53" s="74"/>
    </row>
    <row r="54" spans="1:14" x14ac:dyDescent="0.2">
      <c r="A54" s="68"/>
      <c r="B54" s="69"/>
      <c r="C54" s="69"/>
      <c r="D54" s="75"/>
      <c r="E54" s="76"/>
      <c r="F54" s="76"/>
      <c r="G54" s="76"/>
      <c r="H54" s="77"/>
      <c r="I54" s="78"/>
      <c r="J54" s="78"/>
      <c r="K54" s="78"/>
      <c r="L54" s="78"/>
      <c r="M54" s="74"/>
    </row>
    <row r="55" spans="1:14" ht="30" x14ac:dyDescent="0.2">
      <c r="A55" s="68"/>
      <c r="B55" s="69"/>
      <c r="C55" s="69"/>
      <c r="D55" s="75"/>
      <c r="E55" s="76"/>
      <c r="F55" s="76"/>
      <c r="G55" s="76"/>
      <c r="H55" s="77"/>
      <c r="I55" s="1" t="s">
        <v>12</v>
      </c>
      <c r="J55" s="2" t="s">
        <v>13</v>
      </c>
      <c r="K55" s="1" t="s">
        <v>14</v>
      </c>
      <c r="L55" s="1" t="s">
        <v>15</v>
      </c>
      <c r="M55" s="74"/>
    </row>
    <row r="56" spans="1:14" ht="30" x14ac:dyDescent="0.2">
      <c r="A56" s="59" t="s">
        <v>261</v>
      </c>
      <c r="B56" s="3" t="s">
        <v>16</v>
      </c>
      <c r="C56" s="3"/>
      <c r="D56" s="4" t="s">
        <v>17</v>
      </c>
      <c r="E56" s="5" t="s">
        <v>18</v>
      </c>
      <c r="F56" s="5" t="s">
        <v>19</v>
      </c>
      <c r="G56" s="6" t="s">
        <v>20</v>
      </c>
      <c r="H56" s="7">
        <v>1111.1099999999999</v>
      </c>
      <c r="I56" s="7">
        <v>750</v>
      </c>
      <c r="J56" s="7">
        <v>250</v>
      </c>
      <c r="K56" s="7">
        <v>0</v>
      </c>
      <c r="L56" s="7">
        <v>111.11</v>
      </c>
      <c r="M56" s="7">
        <v>0</v>
      </c>
      <c r="N56" s="63"/>
    </row>
    <row r="57" spans="1:14" ht="30" x14ac:dyDescent="0.2">
      <c r="A57" s="60" t="s">
        <v>262</v>
      </c>
      <c r="B57" s="3" t="s">
        <v>21</v>
      </c>
      <c r="C57" s="3"/>
      <c r="D57" s="4" t="s">
        <v>17</v>
      </c>
      <c r="E57" s="5" t="s">
        <v>18</v>
      </c>
      <c r="F57" s="5" t="s">
        <v>19</v>
      </c>
      <c r="G57" s="6" t="s">
        <v>20</v>
      </c>
      <c r="H57" s="7">
        <v>1000</v>
      </c>
      <c r="I57" s="7">
        <v>750</v>
      </c>
      <c r="J57" s="7">
        <v>250</v>
      </c>
      <c r="K57" s="7">
        <v>0</v>
      </c>
      <c r="L57" s="7">
        <v>0</v>
      </c>
      <c r="M57" s="7">
        <v>0</v>
      </c>
    </row>
    <row r="58" spans="1:14" ht="20" x14ac:dyDescent="0.2">
      <c r="A58" s="70" t="s">
        <v>263</v>
      </c>
      <c r="B58" s="3" t="s">
        <v>22</v>
      </c>
      <c r="C58" s="3"/>
      <c r="D58" s="4" t="s">
        <v>17</v>
      </c>
      <c r="E58" s="5" t="s">
        <v>18</v>
      </c>
      <c r="F58" s="5" t="s">
        <v>19</v>
      </c>
      <c r="G58" s="6" t="s">
        <v>20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</row>
    <row r="59" spans="1:14" ht="30" x14ac:dyDescent="0.2">
      <c r="A59" s="70"/>
      <c r="B59" s="9" t="s">
        <v>23</v>
      </c>
      <c r="C59" s="9"/>
      <c r="D59" s="4" t="s">
        <v>17</v>
      </c>
      <c r="E59" s="5" t="s">
        <v>18</v>
      </c>
      <c r="F59" s="5" t="s">
        <v>19</v>
      </c>
      <c r="G59" s="6" t="s">
        <v>20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</row>
    <row r="60" spans="1:14" x14ac:dyDescent="0.2">
      <c r="A60" s="59" t="s">
        <v>264</v>
      </c>
      <c r="B60" s="3" t="s">
        <v>24</v>
      </c>
      <c r="C60" s="3"/>
      <c r="D60" s="4" t="s">
        <v>25</v>
      </c>
      <c r="E60" s="5" t="s">
        <v>26</v>
      </c>
      <c r="F60" s="5" t="s">
        <v>27</v>
      </c>
      <c r="G60" s="6" t="s">
        <v>28</v>
      </c>
      <c r="H60" s="16">
        <v>3157.89</v>
      </c>
      <c r="I60" s="16">
        <v>3000</v>
      </c>
      <c r="J60" s="16">
        <v>0</v>
      </c>
      <c r="K60" s="16">
        <v>157.88999999999999</v>
      </c>
      <c r="L60" s="16">
        <v>0</v>
      </c>
      <c r="M60" s="16">
        <v>0</v>
      </c>
    </row>
    <row r="61" spans="1:14" ht="20" x14ac:dyDescent="0.2">
      <c r="A61" s="70" t="s">
        <v>265</v>
      </c>
      <c r="B61" s="3" t="s">
        <v>29</v>
      </c>
      <c r="C61" s="3"/>
      <c r="D61" s="4" t="s">
        <v>25</v>
      </c>
      <c r="E61" s="5" t="s">
        <v>26</v>
      </c>
      <c r="F61" s="5" t="s">
        <v>27</v>
      </c>
      <c r="G61" s="6" t="s">
        <v>28</v>
      </c>
      <c r="H61" s="16">
        <v>4210.53</v>
      </c>
      <c r="I61" s="16">
        <v>4000</v>
      </c>
      <c r="J61" s="16">
        <v>0</v>
      </c>
      <c r="K61" s="16">
        <v>0</v>
      </c>
      <c r="L61" s="16">
        <v>210.53</v>
      </c>
      <c r="M61" s="16">
        <v>0</v>
      </c>
    </row>
    <row r="62" spans="1:14" ht="30" x14ac:dyDescent="0.2">
      <c r="A62" s="70"/>
      <c r="B62" s="9" t="s">
        <v>30</v>
      </c>
      <c r="C62" s="9"/>
      <c r="D62" s="4" t="s">
        <v>31</v>
      </c>
      <c r="E62" s="5" t="s">
        <v>32</v>
      </c>
      <c r="F62" s="5" t="s">
        <v>33</v>
      </c>
      <c r="G62" s="6" t="s">
        <v>34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</row>
    <row r="63" spans="1:14" ht="20" x14ac:dyDescent="0.2">
      <c r="A63" s="71" t="s">
        <v>266</v>
      </c>
      <c r="B63" s="3" t="s">
        <v>35</v>
      </c>
      <c r="C63" s="3"/>
      <c r="D63" s="4" t="s">
        <v>25</v>
      </c>
      <c r="E63" s="5" t="s">
        <v>26</v>
      </c>
      <c r="F63" s="5" t="s">
        <v>27</v>
      </c>
      <c r="G63" s="6" t="s">
        <v>28</v>
      </c>
      <c r="H63" s="16">
        <v>25526.32</v>
      </c>
      <c r="I63" s="16">
        <v>24250</v>
      </c>
      <c r="J63" s="16">
        <v>0</v>
      </c>
      <c r="K63" s="16">
        <v>1276.32</v>
      </c>
      <c r="L63" s="16">
        <v>0</v>
      </c>
      <c r="M63" s="16">
        <v>0</v>
      </c>
    </row>
    <row r="64" spans="1:14" ht="30" x14ac:dyDescent="0.2">
      <c r="A64" s="72"/>
      <c r="B64" s="9" t="s">
        <v>36</v>
      </c>
      <c r="C64" s="9"/>
      <c r="D64" s="4" t="s">
        <v>31</v>
      </c>
      <c r="E64" s="5" t="s">
        <v>32</v>
      </c>
      <c r="F64" s="5" t="s">
        <v>33</v>
      </c>
      <c r="G64" s="6" t="s">
        <v>34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</row>
    <row r="65" spans="1:13" x14ac:dyDescent="0.2">
      <c r="A65" s="60" t="s">
        <v>267</v>
      </c>
      <c r="B65" s="3" t="s">
        <v>37</v>
      </c>
      <c r="C65" s="3"/>
      <c r="D65" s="4" t="s">
        <v>25</v>
      </c>
      <c r="E65" s="5" t="s">
        <v>26</v>
      </c>
      <c r="F65" s="5" t="s">
        <v>27</v>
      </c>
      <c r="G65" s="6" t="s">
        <v>28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</row>
    <row r="66" spans="1:13" x14ac:dyDescent="0.2">
      <c r="A66" s="60" t="s">
        <v>268</v>
      </c>
      <c r="B66" s="10" t="s">
        <v>38</v>
      </c>
      <c r="C66" s="10"/>
      <c r="D66" s="11" t="s">
        <v>25</v>
      </c>
      <c r="E66" s="5" t="s">
        <v>26</v>
      </c>
      <c r="F66" s="5" t="s">
        <v>27</v>
      </c>
      <c r="G66" s="6" t="s">
        <v>28</v>
      </c>
      <c r="H66" s="16">
        <v>3157.8947368421054</v>
      </c>
      <c r="I66" s="16">
        <v>3000</v>
      </c>
      <c r="J66" s="16">
        <v>0</v>
      </c>
      <c r="K66" s="16">
        <v>157.89473684210526</v>
      </c>
      <c r="L66" s="16">
        <v>0</v>
      </c>
      <c r="M66" s="16">
        <v>0</v>
      </c>
    </row>
    <row r="67" spans="1:13" ht="30" x14ac:dyDescent="0.2">
      <c r="A67" s="66" t="s">
        <v>269</v>
      </c>
      <c r="B67" s="10" t="s">
        <v>39</v>
      </c>
      <c r="C67" s="10"/>
      <c r="D67" s="11" t="s">
        <v>25</v>
      </c>
      <c r="E67" s="5" t="s">
        <v>26</v>
      </c>
      <c r="F67" s="5" t="s">
        <v>27</v>
      </c>
      <c r="G67" s="6" t="s">
        <v>28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</row>
    <row r="68" spans="1:13" ht="30" x14ac:dyDescent="0.2">
      <c r="A68" s="67"/>
      <c r="B68" s="12" t="s">
        <v>40</v>
      </c>
      <c r="C68" s="12"/>
      <c r="D68" s="4" t="s">
        <v>31</v>
      </c>
      <c r="E68" s="5" t="s">
        <v>32</v>
      </c>
      <c r="F68" s="5" t="s">
        <v>33</v>
      </c>
      <c r="G68" s="6" t="s">
        <v>34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</row>
    <row r="69" spans="1:13" ht="20" x14ac:dyDescent="0.2">
      <c r="A69" s="73"/>
      <c r="B69" s="12" t="s">
        <v>41</v>
      </c>
      <c r="C69" s="12"/>
      <c r="D69" s="4" t="s">
        <v>31</v>
      </c>
      <c r="E69" s="5" t="s">
        <v>32</v>
      </c>
      <c r="F69" s="5" t="s">
        <v>33</v>
      </c>
      <c r="G69" s="6" t="s">
        <v>34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</row>
    <row r="70" spans="1:13" ht="30" x14ac:dyDescent="0.2">
      <c r="A70" s="66" t="s">
        <v>270</v>
      </c>
      <c r="B70" s="10" t="s">
        <v>42</v>
      </c>
      <c r="C70" s="10"/>
      <c r="D70" s="4" t="s">
        <v>17</v>
      </c>
      <c r="E70" s="5" t="s">
        <v>18</v>
      </c>
      <c r="F70" s="5" t="s">
        <v>19</v>
      </c>
      <c r="G70" s="6" t="s">
        <v>20</v>
      </c>
      <c r="H70" s="7">
        <v>11692.9</v>
      </c>
      <c r="I70" s="7">
        <v>4384.84</v>
      </c>
      <c r="J70" s="7">
        <v>1461.61</v>
      </c>
      <c r="K70" s="7">
        <v>0</v>
      </c>
      <c r="L70" s="7">
        <v>5846.45</v>
      </c>
      <c r="M70" s="7">
        <v>0</v>
      </c>
    </row>
    <row r="71" spans="1:13" ht="30" x14ac:dyDescent="0.2">
      <c r="A71" s="67"/>
      <c r="B71" s="12" t="s">
        <v>43</v>
      </c>
      <c r="C71" s="12"/>
      <c r="D71" s="4" t="s">
        <v>17</v>
      </c>
      <c r="E71" s="5" t="s">
        <v>18</v>
      </c>
      <c r="F71" s="5" t="s">
        <v>19</v>
      </c>
      <c r="G71" s="6" t="s">
        <v>20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</row>
    <row r="72" spans="1:13" ht="20" x14ac:dyDescent="0.2">
      <c r="A72" s="61" t="s">
        <v>271</v>
      </c>
      <c r="B72" s="10" t="s">
        <v>44</v>
      </c>
      <c r="C72" s="10"/>
      <c r="D72" s="4" t="s">
        <v>17</v>
      </c>
      <c r="E72" s="5" t="s">
        <v>18</v>
      </c>
      <c r="F72" s="5" t="s">
        <v>19</v>
      </c>
      <c r="G72" s="6" t="s">
        <v>20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</row>
    <row r="73" spans="1:13" ht="20" x14ac:dyDescent="0.2">
      <c r="A73" s="62" t="s">
        <v>272</v>
      </c>
      <c r="B73" s="10" t="s">
        <v>45</v>
      </c>
      <c r="C73" s="10"/>
      <c r="D73" s="4" t="s">
        <v>17</v>
      </c>
      <c r="E73" s="5" t="s">
        <v>18</v>
      </c>
      <c r="F73" s="5" t="s">
        <v>19</v>
      </c>
      <c r="G73" s="6" t="s">
        <v>46</v>
      </c>
      <c r="H73" s="7">
        <v>590.57999999999993</v>
      </c>
      <c r="I73" s="7">
        <v>398.64</v>
      </c>
      <c r="J73" s="7">
        <v>132.88</v>
      </c>
      <c r="K73" s="7">
        <v>0</v>
      </c>
      <c r="L73" s="7">
        <v>59.06</v>
      </c>
      <c r="M73" s="7">
        <v>0</v>
      </c>
    </row>
    <row r="76" spans="1:13" ht="16" thickBot="1" x14ac:dyDescent="0.25"/>
    <row r="77" spans="1:13" x14ac:dyDescent="0.2">
      <c r="A77" s="79">
        <v>2018</v>
      </c>
      <c r="B77" s="80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</row>
    <row r="78" spans="1:13" x14ac:dyDescent="0.2">
      <c r="A78" s="68" t="s">
        <v>0</v>
      </c>
      <c r="B78" s="69" t="s">
        <v>1</v>
      </c>
      <c r="C78" s="69" t="s">
        <v>1</v>
      </c>
      <c r="D78" s="69" t="s">
        <v>2</v>
      </c>
      <c r="E78" s="69"/>
      <c r="F78" s="69"/>
      <c r="G78" s="69"/>
      <c r="H78" s="74" t="s">
        <v>3</v>
      </c>
      <c r="I78" s="74"/>
      <c r="J78" s="74"/>
      <c r="K78" s="74"/>
      <c r="L78" s="74"/>
      <c r="M78" s="74" t="s">
        <v>4</v>
      </c>
    </row>
    <row r="79" spans="1:13" x14ac:dyDescent="0.2">
      <c r="A79" s="68"/>
      <c r="B79" s="69"/>
      <c r="C79" s="69"/>
      <c r="D79" s="75" t="s">
        <v>5</v>
      </c>
      <c r="E79" s="76" t="s">
        <v>6</v>
      </c>
      <c r="F79" s="76" t="s">
        <v>7</v>
      </c>
      <c r="G79" s="76" t="s">
        <v>8</v>
      </c>
      <c r="H79" s="77" t="s">
        <v>9</v>
      </c>
      <c r="I79" s="78" t="s">
        <v>10</v>
      </c>
      <c r="J79" s="78"/>
      <c r="K79" s="78" t="s">
        <v>11</v>
      </c>
      <c r="L79" s="78"/>
      <c r="M79" s="74"/>
    </row>
    <row r="80" spans="1:13" x14ac:dyDescent="0.2">
      <c r="A80" s="68"/>
      <c r="B80" s="69"/>
      <c r="C80" s="69"/>
      <c r="D80" s="75"/>
      <c r="E80" s="76"/>
      <c r="F80" s="76"/>
      <c r="G80" s="76"/>
      <c r="H80" s="77"/>
      <c r="I80" s="78"/>
      <c r="J80" s="78"/>
      <c r="K80" s="78"/>
      <c r="L80" s="78"/>
      <c r="M80" s="74"/>
    </row>
    <row r="81" spans="1:14" ht="30" x14ac:dyDescent="0.2">
      <c r="A81" s="68"/>
      <c r="B81" s="69"/>
      <c r="C81" s="69"/>
      <c r="D81" s="75"/>
      <c r="E81" s="76"/>
      <c r="F81" s="76"/>
      <c r="G81" s="76"/>
      <c r="H81" s="77"/>
      <c r="I81" s="1" t="s">
        <v>12</v>
      </c>
      <c r="J81" s="2" t="s">
        <v>13</v>
      </c>
      <c r="K81" s="1" t="s">
        <v>14</v>
      </c>
      <c r="L81" s="1" t="s">
        <v>15</v>
      </c>
      <c r="M81" s="74"/>
    </row>
    <row r="82" spans="1:14" ht="30" x14ac:dyDescent="0.2">
      <c r="A82" s="59" t="s">
        <v>261</v>
      </c>
      <c r="B82" s="3" t="s">
        <v>16</v>
      </c>
      <c r="C82" s="3"/>
      <c r="D82" s="4" t="s">
        <v>17</v>
      </c>
      <c r="E82" s="5" t="s">
        <v>18</v>
      </c>
      <c r="F82" s="5" t="s">
        <v>19</v>
      </c>
      <c r="G82" s="6" t="s">
        <v>20</v>
      </c>
      <c r="H82" s="7">
        <v>2222.2260000000001</v>
      </c>
      <c r="I82" s="7">
        <v>1500</v>
      </c>
      <c r="J82" s="7">
        <v>500</v>
      </c>
      <c r="K82" s="7">
        <v>55.555999999999997</v>
      </c>
      <c r="L82" s="7">
        <v>166.67</v>
      </c>
      <c r="M82" s="7">
        <v>0</v>
      </c>
      <c r="N82" s="63"/>
    </row>
    <row r="83" spans="1:14" ht="30" x14ac:dyDescent="0.2">
      <c r="A83" s="60" t="s">
        <v>262</v>
      </c>
      <c r="B83" s="3" t="s">
        <v>21</v>
      </c>
      <c r="C83" s="3"/>
      <c r="D83" s="4" t="s">
        <v>17</v>
      </c>
      <c r="E83" s="5" t="s">
        <v>18</v>
      </c>
      <c r="F83" s="5" t="s">
        <v>19</v>
      </c>
      <c r="G83" s="6" t="s">
        <v>20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</row>
    <row r="84" spans="1:14" ht="20" x14ac:dyDescent="0.2">
      <c r="A84" s="70" t="s">
        <v>263</v>
      </c>
      <c r="B84" s="3" t="s">
        <v>22</v>
      </c>
      <c r="C84" s="3"/>
      <c r="D84" s="4" t="s">
        <v>17</v>
      </c>
      <c r="E84" s="5" t="s">
        <v>18</v>
      </c>
      <c r="F84" s="5" t="s">
        <v>19</v>
      </c>
      <c r="G84" s="6" t="s">
        <v>20</v>
      </c>
      <c r="H84" s="7">
        <v>1666.67</v>
      </c>
      <c r="I84" s="7">
        <v>1125</v>
      </c>
      <c r="J84" s="7">
        <v>375</v>
      </c>
      <c r="K84" s="7">
        <v>166.67</v>
      </c>
      <c r="L84" s="7">
        <v>0</v>
      </c>
      <c r="M84" s="7">
        <v>0</v>
      </c>
    </row>
    <row r="85" spans="1:14" ht="30" x14ac:dyDescent="0.2">
      <c r="A85" s="70"/>
      <c r="B85" s="9" t="s">
        <v>23</v>
      </c>
      <c r="C85" s="9"/>
      <c r="D85" s="4" t="s">
        <v>17</v>
      </c>
      <c r="E85" s="5" t="s">
        <v>18</v>
      </c>
      <c r="F85" s="5" t="s">
        <v>19</v>
      </c>
      <c r="G85" s="6" t="s">
        <v>20</v>
      </c>
      <c r="H85" s="16">
        <v>2000</v>
      </c>
      <c r="I85" s="16">
        <v>1500</v>
      </c>
      <c r="J85" s="16">
        <v>500</v>
      </c>
      <c r="K85" s="16">
        <v>0</v>
      </c>
      <c r="L85" s="16">
        <v>0</v>
      </c>
      <c r="M85" s="16">
        <v>0</v>
      </c>
    </row>
    <row r="86" spans="1:14" x14ac:dyDescent="0.2">
      <c r="A86" s="59" t="s">
        <v>264</v>
      </c>
      <c r="B86" s="3" t="s">
        <v>24</v>
      </c>
      <c r="C86" s="3"/>
      <c r="D86" s="4" t="s">
        <v>25</v>
      </c>
      <c r="E86" s="5" t="s">
        <v>26</v>
      </c>
      <c r="F86" s="5" t="s">
        <v>27</v>
      </c>
      <c r="G86" s="6" t="s">
        <v>28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</row>
    <row r="87" spans="1:14" ht="20" x14ac:dyDescent="0.2">
      <c r="A87" s="70" t="s">
        <v>265</v>
      </c>
      <c r="B87" s="3" t="s">
        <v>29</v>
      </c>
      <c r="C87" s="3"/>
      <c r="D87" s="4" t="s">
        <v>25</v>
      </c>
      <c r="E87" s="5" t="s">
        <v>26</v>
      </c>
      <c r="F87" s="5" t="s">
        <v>27</v>
      </c>
      <c r="G87" s="6" t="s">
        <v>28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</row>
    <row r="88" spans="1:14" ht="30" x14ac:dyDescent="0.2">
      <c r="A88" s="70"/>
      <c r="B88" s="9" t="s">
        <v>30</v>
      </c>
      <c r="C88" s="9"/>
      <c r="D88" s="4" t="s">
        <v>31</v>
      </c>
      <c r="E88" s="5" t="s">
        <v>32</v>
      </c>
      <c r="F88" s="5" t="s">
        <v>33</v>
      </c>
      <c r="G88" s="6" t="s">
        <v>34</v>
      </c>
      <c r="H88" s="16">
        <v>767.69999999999982</v>
      </c>
      <c r="I88" s="16">
        <v>652.54999999999995</v>
      </c>
      <c r="J88" s="16">
        <v>107.32</v>
      </c>
      <c r="K88" s="16">
        <v>3.92</v>
      </c>
      <c r="L88" s="16">
        <v>3.91</v>
      </c>
      <c r="M88" s="16">
        <v>0</v>
      </c>
    </row>
    <row r="89" spans="1:14" ht="20" x14ac:dyDescent="0.2">
      <c r="A89" s="71" t="s">
        <v>266</v>
      </c>
      <c r="B89" s="3" t="s">
        <v>35</v>
      </c>
      <c r="C89" s="3"/>
      <c r="D89" s="4" t="s">
        <v>25</v>
      </c>
      <c r="E89" s="5" t="s">
        <v>26</v>
      </c>
      <c r="F89" s="5" t="s">
        <v>27</v>
      </c>
      <c r="G89" s="6" t="s">
        <v>28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</row>
    <row r="90" spans="1:14" ht="30" x14ac:dyDescent="0.2">
      <c r="A90" s="72"/>
      <c r="B90" s="9" t="s">
        <v>36</v>
      </c>
      <c r="C90" s="9"/>
      <c r="D90" s="4" t="s">
        <v>31</v>
      </c>
      <c r="E90" s="5" t="s">
        <v>32</v>
      </c>
      <c r="F90" s="5" t="s">
        <v>33</v>
      </c>
      <c r="G90" s="6" t="s">
        <v>34</v>
      </c>
      <c r="H90" s="16">
        <v>767.84999999999991</v>
      </c>
      <c r="I90" s="16">
        <v>652.66999999999996</v>
      </c>
      <c r="J90" s="16">
        <v>96.75</v>
      </c>
      <c r="K90" s="16">
        <v>2.2999999999999998</v>
      </c>
      <c r="L90" s="16">
        <v>16.13</v>
      </c>
      <c r="M90" s="16">
        <v>0</v>
      </c>
    </row>
    <row r="91" spans="1:14" x14ac:dyDescent="0.2">
      <c r="A91" s="60" t="s">
        <v>267</v>
      </c>
      <c r="B91" s="3" t="s">
        <v>37</v>
      </c>
      <c r="C91" s="3"/>
      <c r="D91" s="4" t="s">
        <v>25</v>
      </c>
      <c r="E91" s="5" t="s">
        <v>26</v>
      </c>
      <c r="F91" s="5" t="s">
        <v>27</v>
      </c>
      <c r="G91" s="6" t="s">
        <v>28</v>
      </c>
      <c r="H91" s="16">
        <v>2105.2600000000002</v>
      </c>
      <c r="I91" s="16">
        <v>2000</v>
      </c>
      <c r="J91" s="16">
        <v>0</v>
      </c>
      <c r="K91" s="16">
        <v>105.26</v>
      </c>
      <c r="L91" s="16">
        <v>0</v>
      </c>
      <c r="M91" s="16">
        <v>0</v>
      </c>
    </row>
    <row r="92" spans="1:14" x14ac:dyDescent="0.2">
      <c r="A92" s="60" t="s">
        <v>268</v>
      </c>
      <c r="B92" s="10" t="s">
        <v>38</v>
      </c>
      <c r="C92" s="10"/>
      <c r="D92" s="11" t="s">
        <v>25</v>
      </c>
      <c r="E92" s="5" t="s">
        <v>26</v>
      </c>
      <c r="F92" s="5" t="s">
        <v>27</v>
      </c>
      <c r="G92" s="6" t="s">
        <v>28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</row>
    <row r="93" spans="1:14" ht="30" x14ac:dyDescent="0.2">
      <c r="A93" s="66" t="s">
        <v>269</v>
      </c>
      <c r="B93" s="10" t="s">
        <v>39</v>
      </c>
      <c r="C93" s="10"/>
      <c r="D93" s="11" t="s">
        <v>25</v>
      </c>
      <c r="E93" s="5" t="s">
        <v>26</v>
      </c>
      <c r="F93" s="5" t="s">
        <v>27</v>
      </c>
      <c r="G93" s="6" t="s">
        <v>28</v>
      </c>
      <c r="H93" s="16">
        <v>3157.89</v>
      </c>
      <c r="I93" s="16">
        <v>3000</v>
      </c>
      <c r="J93" s="16">
        <v>0</v>
      </c>
      <c r="K93" s="16">
        <v>0</v>
      </c>
      <c r="L93" s="16">
        <v>157.88999999999999</v>
      </c>
      <c r="M93" s="16">
        <v>0</v>
      </c>
    </row>
    <row r="94" spans="1:14" ht="30" x14ac:dyDescent="0.2">
      <c r="A94" s="67"/>
      <c r="B94" s="12" t="s">
        <v>40</v>
      </c>
      <c r="C94" s="12"/>
      <c r="D94" s="4" t="s">
        <v>31</v>
      </c>
      <c r="E94" s="5" t="s">
        <v>32</v>
      </c>
      <c r="F94" s="5" t="s">
        <v>33</v>
      </c>
      <c r="G94" s="6" t="s">
        <v>34</v>
      </c>
      <c r="H94" s="16">
        <v>0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</row>
    <row r="95" spans="1:14" ht="20" x14ac:dyDescent="0.2">
      <c r="A95" s="73"/>
      <c r="B95" s="12" t="s">
        <v>41</v>
      </c>
      <c r="C95" s="12"/>
      <c r="D95" s="4" t="s">
        <v>31</v>
      </c>
      <c r="E95" s="5" t="s">
        <v>32</v>
      </c>
      <c r="F95" s="5" t="s">
        <v>33</v>
      </c>
      <c r="G95" s="6" t="s">
        <v>34</v>
      </c>
      <c r="H95" s="16">
        <v>511.49999999999994</v>
      </c>
      <c r="I95" s="16">
        <v>434.78</v>
      </c>
      <c r="J95" s="16">
        <v>63.68</v>
      </c>
      <c r="K95" s="16">
        <v>6.52</v>
      </c>
      <c r="L95" s="16">
        <v>6.52</v>
      </c>
      <c r="M95" s="16">
        <v>0</v>
      </c>
    </row>
    <row r="96" spans="1:14" ht="30" x14ac:dyDescent="0.2">
      <c r="A96" s="66" t="s">
        <v>270</v>
      </c>
      <c r="B96" s="10" t="s">
        <v>42</v>
      </c>
      <c r="C96" s="10"/>
      <c r="D96" s="4" t="s">
        <v>17</v>
      </c>
      <c r="E96" s="5" t="s">
        <v>18</v>
      </c>
      <c r="F96" s="5" t="s">
        <v>19</v>
      </c>
      <c r="G96" s="6" t="s">
        <v>20</v>
      </c>
      <c r="H96" s="7">
        <v>11692.9</v>
      </c>
      <c r="I96" s="7">
        <v>4384.84</v>
      </c>
      <c r="J96" s="7">
        <v>1461.61</v>
      </c>
      <c r="K96" s="7">
        <v>0</v>
      </c>
      <c r="L96" s="7">
        <v>5846.45</v>
      </c>
      <c r="M96" s="7">
        <v>0</v>
      </c>
    </row>
    <row r="97" spans="1:14" ht="30" x14ac:dyDescent="0.2">
      <c r="A97" s="67"/>
      <c r="B97" s="12" t="s">
        <v>43</v>
      </c>
      <c r="C97" s="12"/>
      <c r="D97" s="4" t="s">
        <v>17</v>
      </c>
      <c r="E97" s="5" t="s">
        <v>18</v>
      </c>
      <c r="F97" s="5" t="s">
        <v>19</v>
      </c>
      <c r="G97" s="6" t="s">
        <v>20</v>
      </c>
      <c r="H97" s="7">
        <v>1683.8899999999999</v>
      </c>
      <c r="I97" s="7">
        <v>568.30999999999995</v>
      </c>
      <c r="J97" s="7">
        <v>189.44</v>
      </c>
      <c r="K97" s="7">
        <v>0</v>
      </c>
      <c r="L97" s="7">
        <v>926.14</v>
      </c>
      <c r="M97" s="7">
        <v>0</v>
      </c>
    </row>
    <row r="98" spans="1:14" ht="20" x14ac:dyDescent="0.2">
      <c r="A98" s="61" t="s">
        <v>271</v>
      </c>
      <c r="B98" s="10" t="s">
        <v>44</v>
      </c>
      <c r="C98" s="10"/>
      <c r="D98" s="4" t="s">
        <v>17</v>
      </c>
      <c r="E98" s="5" t="s">
        <v>18</v>
      </c>
      <c r="F98" s="5" t="s">
        <v>19</v>
      </c>
      <c r="G98" s="6" t="s">
        <v>20</v>
      </c>
      <c r="H98" s="7">
        <v>7398.71</v>
      </c>
      <c r="I98" s="7">
        <v>2497.06</v>
      </c>
      <c r="J98" s="7">
        <v>832.35</v>
      </c>
      <c r="K98" s="7">
        <v>0</v>
      </c>
      <c r="L98" s="7">
        <v>4069.3</v>
      </c>
      <c r="M98" s="7">
        <v>0</v>
      </c>
    </row>
    <row r="99" spans="1:14" ht="20" x14ac:dyDescent="0.2">
      <c r="A99" s="62" t="s">
        <v>272</v>
      </c>
      <c r="B99" s="10" t="s">
        <v>45</v>
      </c>
      <c r="C99" s="10"/>
      <c r="D99" s="4" t="s">
        <v>17</v>
      </c>
      <c r="E99" s="5" t="s">
        <v>18</v>
      </c>
      <c r="F99" s="5" t="s">
        <v>19</v>
      </c>
      <c r="G99" s="6" t="s">
        <v>46</v>
      </c>
      <c r="H99" s="7">
        <v>590.57999999999993</v>
      </c>
      <c r="I99" s="7">
        <v>398.64</v>
      </c>
      <c r="J99" s="7">
        <v>132.88</v>
      </c>
      <c r="K99" s="7">
        <v>0</v>
      </c>
      <c r="L99" s="7">
        <v>59.06</v>
      </c>
      <c r="M99" s="7">
        <v>0</v>
      </c>
    </row>
    <row r="102" spans="1:14" ht="16" thickBot="1" x14ac:dyDescent="0.25"/>
    <row r="103" spans="1:14" x14ac:dyDescent="0.2">
      <c r="A103" s="79">
        <v>2019</v>
      </c>
      <c r="B103" s="80"/>
      <c r="C103" s="80"/>
      <c r="D103" s="80"/>
      <c r="E103" s="80"/>
      <c r="F103" s="80"/>
      <c r="G103" s="80"/>
      <c r="H103" s="80"/>
      <c r="I103" s="80"/>
      <c r="J103" s="80"/>
      <c r="K103" s="80"/>
      <c r="L103" s="80"/>
      <c r="M103" s="80"/>
    </row>
    <row r="104" spans="1:14" x14ac:dyDescent="0.2">
      <c r="A104" s="68" t="s">
        <v>0</v>
      </c>
      <c r="B104" s="69" t="s">
        <v>1</v>
      </c>
      <c r="C104" s="69" t="s">
        <v>1</v>
      </c>
      <c r="D104" s="69" t="s">
        <v>2</v>
      </c>
      <c r="E104" s="69"/>
      <c r="F104" s="69"/>
      <c r="G104" s="69"/>
      <c r="H104" s="74" t="s">
        <v>47</v>
      </c>
      <c r="I104" s="74"/>
      <c r="J104" s="74"/>
      <c r="K104" s="74"/>
      <c r="L104" s="74"/>
      <c r="M104" s="74" t="s">
        <v>4</v>
      </c>
    </row>
    <row r="105" spans="1:14" x14ac:dyDescent="0.2">
      <c r="A105" s="68"/>
      <c r="B105" s="69"/>
      <c r="C105" s="69"/>
      <c r="D105" s="75" t="s">
        <v>5</v>
      </c>
      <c r="E105" s="76" t="s">
        <v>6</v>
      </c>
      <c r="F105" s="76" t="s">
        <v>7</v>
      </c>
      <c r="G105" s="76" t="s">
        <v>8</v>
      </c>
      <c r="H105" s="77" t="s">
        <v>9</v>
      </c>
      <c r="I105" s="78" t="s">
        <v>10</v>
      </c>
      <c r="J105" s="78"/>
      <c r="K105" s="78" t="s">
        <v>11</v>
      </c>
      <c r="L105" s="78"/>
      <c r="M105" s="74"/>
    </row>
    <row r="106" spans="1:14" x14ac:dyDescent="0.2">
      <c r="A106" s="68"/>
      <c r="B106" s="69"/>
      <c r="C106" s="69"/>
      <c r="D106" s="75"/>
      <c r="E106" s="76"/>
      <c r="F106" s="76"/>
      <c r="G106" s="76"/>
      <c r="H106" s="77"/>
      <c r="I106" s="78"/>
      <c r="J106" s="78"/>
      <c r="K106" s="78"/>
      <c r="L106" s="78"/>
      <c r="M106" s="74"/>
    </row>
    <row r="107" spans="1:14" ht="30" x14ac:dyDescent="0.2">
      <c r="A107" s="68"/>
      <c r="B107" s="69"/>
      <c r="C107" s="69"/>
      <c r="D107" s="75"/>
      <c r="E107" s="76"/>
      <c r="F107" s="76"/>
      <c r="G107" s="76"/>
      <c r="H107" s="77"/>
      <c r="I107" s="1" t="s">
        <v>12</v>
      </c>
      <c r="J107" s="2" t="s">
        <v>13</v>
      </c>
      <c r="K107" s="1" t="s">
        <v>14</v>
      </c>
      <c r="L107" s="1" t="s">
        <v>15</v>
      </c>
      <c r="M107" s="74"/>
    </row>
    <row r="108" spans="1:14" ht="30" x14ac:dyDescent="0.2">
      <c r="A108" s="59" t="s">
        <v>261</v>
      </c>
      <c r="B108" s="3" t="s">
        <v>16</v>
      </c>
      <c r="C108" s="3"/>
      <c r="D108" s="4" t="s">
        <v>17</v>
      </c>
      <c r="E108" s="5" t="s">
        <v>18</v>
      </c>
      <c r="F108" s="5" t="s">
        <v>19</v>
      </c>
      <c r="G108" s="6" t="s">
        <v>20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63"/>
    </row>
    <row r="109" spans="1:14" ht="30" x14ac:dyDescent="0.2">
      <c r="A109" s="60" t="s">
        <v>262</v>
      </c>
      <c r="B109" s="3" t="s">
        <v>21</v>
      </c>
      <c r="C109" s="3"/>
      <c r="D109" s="4" t="s">
        <v>17</v>
      </c>
      <c r="E109" s="5" t="s">
        <v>18</v>
      </c>
      <c r="F109" s="5" t="s">
        <v>19</v>
      </c>
      <c r="G109" s="6" t="s">
        <v>20</v>
      </c>
      <c r="H109" s="7">
        <v>1000</v>
      </c>
      <c r="I109" s="7">
        <v>750</v>
      </c>
      <c r="J109" s="7">
        <v>250</v>
      </c>
      <c r="K109" s="7">
        <v>0</v>
      </c>
      <c r="L109" s="7">
        <v>0</v>
      </c>
      <c r="M109" s="7">
        <v>0</v>
      </c>
    </row>
    <row r="110" spans="1:14" ht="20" x14ac:dyDescent="0.2">
      <c r="A110" s="70" t="s">
        <v>263</v>
      </c>
      <c r="B110" s="3" t="s">
        <v>22</v>
      </c>
      <c r="C110" s="3"/>
      <c r="D110" s="4" t="s">
        <v>17</v>
      </c>
      <c r="E110" s="5" t="s">
        <v>18</v>
      </c>
      <c r="F110" s="5" t="s">
        <v>19</v>
      </c>
      <c r="G110" s="6" t="s">
        <v>20</v>
      </c>
      <c r="H110" s="7">
        <v>0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</row>
    <row r="111" spans="1:14" ht="30" x14ac:dyDescent="0.2">
      <c r="A111" s="70"/>
      <c r="B111" s="9" t="s">
        <v>23</v>
      </c>
      <c r="C111" s="9"/>
      <c r="D111" s="4" t="s">
        <v>17</v>
      </c>
      <c r="E111" s="5" t="s">
        <v>18</v>
      </c>
      <c r="F111" s="5" t="s">
        <v>19</v>
      </c>
      <c r="G111" s="17" t="s">
        <v>20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</row>
    <row r="112" spans="1:14" x14ac:dyDescent="0.2">
      <c r="A112" s="59" t="s">
        <v>264</v>
      </c>
      <c r="B112" s="3" t="s">
        <v>24</v>
      </c>
      <c r="C112" s="3"/>
      <c r="D112" s="4" t="s">
        <v>25</v>
      </c>
      <c r="E112" s="5" t="s">
        <v>26</v>
      </c>
      <c r="F112" s="5" t="s">
        <v>27</v>
      </c>
      <c r="G112" s="17" t="s">
        <v>28</v>
      </c>
      <c r="H112" s="16">
        <v>10652.63</v>
      </c>
      <c r="I112" s="16">
        <v>10120</v>
      </c>
      <c r="J112" s="16">
        <v>0</v>
      </c>
      <c r="K112" s="16">
        <v>532.63</v>
      </c>
      <c r="L112" s="16">
        <v>0</v>
      </c>
      <c r="M112" s="16">
        <v>0</v>
      </c>
    </row>
    <row r="113" spans="1:13" ht="20" x14ac:dyDescent="0.2">
      <c r="A113" s="70" t="s">
        <v>265</v>
      </c>
      <c r="B113" s="3" t="s">
        <v>29</v>
      </c>
      <c r="C113" s="3"/>
      <c r="D113" s="4" t="s">
        <v>25</v>
      </c>
      <c r="E113" s="5" t="s">
        <v>26</v>
      </c>
      <c r="F113" s="5" t="s">
        <v>27</v>
      </c>
      <c r="G113" s="17" t="s">
        <v>28</v>
      </c>
      <c r="H113" s="16">
        <v>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</row>
    <row r="114" spans="1:13" ht="30" x14ac:dyDescent="0.2">
      <c r="A114" s="70"/>
      <c r="B114" s="9" t="s">
        <v>30</v>
      </c>
      <c r="C114" s="9"/>
      <c r="D114" s="4" t="s">
        <v>31</v>
      </c>
      <c r="E114" s="5" t="s">
        <v>32</v>
      </c>
      <c r="F114" s="5" t="s">
        <v>33</v>
      </c>
      <c r="G114" s="17" t="s">
        <v>34</v>
      </c>
      <c r="H114" s="16">
        <v>1279</v>
      </c>
      <c r="I114" s="16">
        <v>1087.1499999999999</v>
      </c>
      <c r="J114" s="16">
        <v>178.8</v>
      </c>
      <c r="K114" s="16">
        <v>6.53</v>
      </c>
      <c r="L114" s="16">
        <v>6.52</v>
      </c>
      <c r="M114" s="16">
        <v>0</v>
      </c>
    </row>
    <row r="115" spans="1:13" ht="20" x14ac:dyDescent="0.2">
      <c r="A115" s="71" t="s">
        <v>266</v>
      </c>
      <c r="B115" s="3" t="s">
        <v>35</v>
      </c>
      <c r="C115" s="3"/>
      <c r="D115" s="4" t="s">
        <v>25</v>
      </c>
      <c r="E115" s="5" t="s">
        <v>26</v>
      </c>
      <c r="F115" s="5" t="s">
        <v>27</v>
      </c>
      <c r="G115" s="17" t="s">
        <v>28</v>
      </c>
      <c r="H115" s="16">
        <v>16591.580000000002</v>
      </c>
      <c r="I115" s="16">
        <v>15762</v>
      </c>
      <c r="J115" s="16">
        <v>0</v>
      </c>
      <c r="K115" s="16">
        <v>829.58</v>
      </c>
      <c r="L115" s="16">
        <v>0</v>
      </c>
      <c r="M115" s="16">
        <v>0</v>
      </c>
    </row>
    <row r="116" spans="1:13" ht="30" x14ac:dyDescent="0.2">
      <c r="A116" s="72"/>
      <c r="B116" s="9" t="s">
        <v>36</v>
      </c>
      <c r="C116" s="9"/>
      <c r="D116" s="4" t="s">
        <v>31</v>
      </c>
      <c r="E116" s="5" t="s">
        <v>32</v>
      </c>
      <c r="F116" s="5" t="s">
        <v>33</v>
      </c>
      <c r="G116" s="17" t="s">
        <v>34</v>
      </c>
      <c r="H116" s="16">
        <v>1279.75</v>
      </c>
      <c r="I116" s="16">
        <v>1087.79</v>
      </c>
      <c r="J116" s="16">
        <v>161.25</v>
      </c>
      <c r="K116" s="16">
        <v>3.84</v>
      </c>
      <c r="L116" s="16">
        <v>26.87</v>
      </c>
      <c r="M116" s="16">
        <v>0</v>
      </c>
    </row>
    <row r="117" spans="1:13" x14ac:dyDescent="0.2">
      <c r="A117" s="60" t="s">
        <v>267</v>
      </c>
      <c r="B117" s="3" t="s">
        <v>37</v>
      </c>
      <c r="C117" s="3"/>
      <c r="D117" s="4" t="s">
        <v>25</v>
      </c>
      <c r="E117" s="5" t="s">
        <v>26</v>
      </c>
      <c r="F117" s="5" t="s">
        <v>27</v>
      </c>
      <c r="G117" s="17" t="s">
        <v>28</v>
      </c>
      <c r="H117" s="16">
        <v>0</v>
      </c>
      <c r="I117" s="16">
        <v>0</v>
      </c>
      <c r="J117" s="16">
        <v>0</v>
      </c>
      <c r="K117" s="16">
        <v>0</v>
      </c>
      <c r="L117" s="16">
        <v>0</v>
      </c>
      <c r="M117" s="16">
        <v>0</v>
      </c>
    </row>
    <row r="118" spans="1:13" x14ac:dyDescent="0.2">
      <c r="A118" s="60" t="s">
        <v>268</v>
      </c>
      <c r="B118" s="10" t="s">
        <v>38</v>
      </c>
      <c r="C118" s="10"/>
      <c r="D118" s="11" t="s">
        <v>25</v>
      </c>
      <c r="E118" s="5" t="s">
        <v>26</v>
      </c>
      <c r="F118" s="5" t="s">
        <v>27</v>
      </c>
      <c r="G118" s="17" t="s">
        <v>28</v>
      </c>
      <c r="H118" s="16">
        <v>0</v>
      </c>
      <c r="I118" s="16">
        <v>0</v>
      </c>
      <c r="J118" s="16">
        <v>0</v>
      </c>
      <c r="K118" s="16">
        <v>0</v>
      </c>
      <c r="L118" s="16">
        <v>0</v>
      </c>
      <c r="M118" s="16">
        <v>0</v>
      </c>
    </row>
    <row r="119" spans="1:13" ht="30" x14ac:dyDescent="0.2">
      <c r="A119" s="66" t="s">
        <v>269</v>
      </c>
      <c r="B119" s="10" t="s">
        <v>39</v>
      </c>
      <c r="C119" s="10"/>
      <c r="D119" s="11" t="s">
        <v>25</v>
      </c>
      <c r="E119" s="5" t="s">
        <v>26</v>
      </c>
      <c r="F119" s="5" t="s">
        <v>27</v>
      </c>
      <c r="G119" s="17" t="s">
        <v>28</v>
      </c>
      <c r="H119" s="16">
        <v>0</v>
      </c>
      <c r="I119" s="16">
        <v>0</v>
      </c>
      <c r="J119" s="16">
        <v>0</v>
      </c>
      <c r="K119" s="16">
        <v>0</v>
      </c>
      <c r="L119" s="16">
        <v>0</v>
      </c>
      <c r="M119" s="16">
        <v>0</v>
      </c>
    </row>
    <row r="120" spans="1:13" ht="30" x14ac:dyDescent="0.2">
      <c r="A120" s="67"/>
      <c r="B120" s="12" t="s">
        <v>40</v>
      </c>
      <c r="C120" s="12"/>
      <c r="D120" s="4" t="s">
        <v>31</v>
      </c>
      <c r="E120" s="5" t="s">
        <v>32</v>
      </c>
      <c r="F120" s="5" t="s">
        <v>33</v>
      </c>
      <c r="G120" s="17" t="s">
        <v>34</v>
      </c>
      <c r="H120" s="16">
        <v>511.65</v>
      </c>
      <c r="I120" s="16">
        <v>434.9</v>
      </c>
      <c r="J120" s="16">
        <v>0</v>
      </c>
      <c r="K120" s="16">
        <v>0</v>
      </c>
      <c r="L120" s="16">
        <v>76.75</v>
      </c>
      <c r="M120" s="16">
        <v>0</v>
      </c>
    </row>
    <row r="121" spans="1:13" ht="20" x14ac:dyDescent="0.2">
      <c r="A121" s="73"/>
      <c r="B121" s="12" t="s">
        <v>41</v>
      </c>
      <c r="C121" s="12"/>
      <c r="D121" s="4" t="s">
        <v>31</v>
      </c>
      <c r="E121" s="5" t="s">
        <v>32</v>
      </c>
      <c r="F121" s="5" t="s">
        <v>33</v>
      </c>
      <c r="G121" s="17" t="s">
        <v>34</v>
      </c>
      <c r="H121" s="16">
        <v>852.5</v>
      </c>
      <c r="I121" s="16">
        <v>724.63</v>
      </c>
      <c r="J121" s="16">
        <v>106.14</v>
      </c>
      <c r="K121" s="16">
        <v>10.87</v>
      </c>
      <c r="L121" s="16">
        <v>10.86</v>
      </c>
      <c r="M121" s="16">
        <v>0</v>
      </c>
    </row>
    <row r="122" spans="1:13" ht="30" x14ac:dyDescent="0.2">
      <c r="A122" s="66" t="s">
        <v>270</v>
      </c>
      <c r="B122" s="10" t="s">
        <v>42</v>
      </c>
      <c r="C122" s="10"/>
      <c r="D122" s="4" t="s">
        <v>17</v>
      </c>
      <c r="E122" s="5" t="s">
        <v>18</v>
      </c>
      <c r="F122" s="5" t="s">
        <v>19</v>
      </c>
      <c r="G122" s="6" t="s">
        <v>20</v>
      </c>
      <c r="H122" s="7">
        <v>11692.9</v>
      </c>
      <c r="I122" s="7">
        <v>4384.84</v>
      </c>
      <c r="J122" s="7">
        <v>1461.61</v>
      </c>
      <c r="K122" s="7">
        <v>0</v>
      </c>
      <c r="L122" s="7">
        <v>5846.45</v>
      </c>
      <c r="M122" s="7">
        <v>0</v>
      </c>
    </row>
    <row r="123" spans="1:13" ht="30" x14ac:dyDescent="0.2">
      <c r="A123" s="67"/>
      <c r="B123" s="12" t="s">
        <v>43</v>
      </c>
      <c r="C123" s="12"/>
      <c r="D123" s="4" t="s">
        <v>17</v>
      </c>
      <c r="E123" s="5" t="s">
        <v>18</v>
      </c>
      <c r="F123" s="5" t="s">
        <v>19</v>
      </c>
      <c r="G123" s="6" t="s">
        <v>20</v>
      </c>
      <c r="H123" s="7">
        <v>0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</row>
    <row r="124" spans="1:13" ht="20" x14ac:dyDescent="0.2">
      <c r="A124" s="61" t="s">
        <v>271</v>
      </c>
      <c r="B124" s="10" t="s">
        <v>44</v>
      </c>
      <c r="C124" s="10"/>
      <c r="D124" s="4" t="s">
        <v>17</v>
      </c>
      <c r="E124" s="5" t="s">
        <v>18</v>
      </c>
      <c r="F124" s="5" t="s">
        <v>19</v>
      </c>
      <c r="G124" s="6" t="s">
        <v>20</v>
      </c>
      <c r="H124" s="7">
        <v>0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</row>
    <row r="125" spans="1:13" ht="20" x14ac:dyDescent="0.2">
      <c r="A125" s="62" t="s">
        <v>272</v>
      </c>
      <c r="B125" s="10" t="s">
        <v>45</v>
      </c>
      <c r="C125" s="10"/>
      <c r="D125" s="4" t="s">
        <v>17</v>
      </c>
      <c r="E125" s="5" t="s">
        <v>18</v>
      </c>
      <c r="F125" s="5" t="s">
        <v>19</v>
      </c>
      <c r="G125" s="6" t="s">
        <v>46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</row>
    <row r="128" spans="1:13" ht="16" thickBot="1" x14ac:dyDescent="0.25"/>
    <row r="129" spans="1:14" x14ac:dyDescent="0.2">
      <c r="A129" s="79">
        <v>2020</v>
      </c>
      <c r="B129" s="80"/>
      <c r="C129" s="80"/>
      <c r="D129" s="80"/>
      <c r="E129" s="80"/>
      <c r="F129" s="80"/>
      <c r="G129" s="80"/>
      <c r="H129" s="80"/>
      <c r="I129" s="80"/>
      <c r="J129" s="80"/>
      <c r="K129" s="80"/>
      <c r="L129" s="80"/>
      <c r="M129" s="80"/>
    </row>
    <row r="130" spans="1:14" x14ac:dyDescent="0.2">
      <c r="A130" s="68" t="s">
        <v>0</v>
      </c>
      <c r="B130" s="69" t="s">
        <v>1</v>
      </c>
      <c r="C130" s="69" t="s">
        <v>1</v>
      </c>
      <c r="D130" s="69" t="s">
        <v>2</v>
      </c>
      <c r="E130" s="69"/>
      <c r="F130" s="69"/>
      <c r="G130" s="69"/>
      <c r="H130" s="74" t="s">
        <v>3</v>
      </c>
      <c r="I130" s="74"/>
      <c r="J130" s="74"/>
      <c r="K130" s="74"/>
      <c r="L130" s="74"/>
      <c r="M130" s="74" t="s">
        <v>4</v>
      </c>
    </row>
    <row r="131" spans="1:14" x14ac:dyDescent="0.2">
      <c r="A131" s="68"/>
      <c r="B131" s="69"/>
      <c r="C131" s="69"/>
      <c r="D131" s="75" t="s">
        <v>5</v>
      </c>
      <c r="E131" s="76" t="s">
        <v>6</v>
      </c>
      <c r="F131" s="76" t="s">
        <v>7</v>
      </c>
      <c r="G131" s="76" t="s">
        <v>8</v>
      </c>
      <c r="H131" s="77" t="s">
        <v>9</v>
      </c>
      <c r="I131" s="78" t="s">
        <v>10</v>
      </c>
      <c r="J131" s="78"/>
      <c r="K131" s="78" t="s">
        <v>11</v>
      </c>
      <c r="L131" s="78"/>
      <c r="M131" s="74"/>
    </row>
    <row r="132" spans="1:14" x14ac:dyDescent="0.2">
      <c r="A132" s="68"/>
      <c r="B132" s="69"/>
      <c r="C132" s="69"/>
      <c r="D132" s="75"/>
      <c r="E132" s="76"/>
      <c r="F132" s="76"/>
      <c r="G132" s="76"/>
      <c r="H132" s="77"/>
      <c r="I132" s="78"/>
      <c r="J132" s="78"/>
      <c r="K132" s="78"/>
      <c r="L132" s="78"/>
      <c r="M132" s="74"/>
    </row>
    <row r="133" spans="1:14" ht="30" x14ac:dyDescent="0.2">
      <c r="A133" s="68"/>
      <c r="B133" s="69"/>
      <c r="C133" s="69"/>
      <c r="D133" s="75"/>
      <c r="E133" s="76"/>
      <c r="F133" s="76"/>
      <c r="G133" s="76"/>
      <c r="H133" s="77"/>
      <c r="I133" s="1" t="s">
        <v>12</v>
      </c>
      <c r="J133" s="2" t="s">
        <v>13</v>
      </c>
      <c r="K133" s="1" t="s">
        <v>14</v>
      </c>
      <c r="L133" s="1" t="s">
        <v>15</v>
      </c>
      <c r="M133" s="74"/>
    </row>
    <row r="134" spans="1:14" ht="30" x14ac:dyDescent="0.2">
      <c r="A134" s="59" t="s">
        <v>261</v>
      </c>
      <c r="B134" s="3" t="s">
        <v>16</v>
      </c>
      <c r="C134" s="3"/>
      <c r="D134" s="4" t="s">
        <v>17</v>
      </c>
      <c r="E134" s="5" t="s">
        <v>18</v>
      </c>
      <c r="F134" s="5" t="s">
        <v>19</v>
      </c>
      <c r="G134" s="6" t="s">
        <v>20</v>
      </c>
      <c r="H134" s="7">
        <v>0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N134" s="63"/>
    </row>
    <row r="135" spans="1:14" ht="30" x14ac:dyDescent="0.2">
      <c r="A135" s="60" t="s">
        <v>262</v>
      </c>
      <c r="B135" s="3" t="s">
        <v>21</v>
      </c>
      <c r="C135" s="3"/>
      <c r="D135" s="4" t="s">
        <v>17</v>
      </c>
      <c r="E135" s="5" t="s">
        <v>18</v>
      </c>
      <c r="F135" s="5" t="s">
        <v>19</v>
      </c>
      <c r="G135" s="6" t="s">
        <v>20</v>
      </c>
      <c r="H135" s="7">
        <v>0</v>
      </c>
      <c r="I135" s="7">
        <v>0</v>
      </c>
      <c r="J135" s="7">
        <v>0</v>
      </c>
      <c r="K135" s="7">
        <v>0</v>
      </c>
      <c r="L135" s="7">
        <v>0</v>
      </c>
      <c r="M135" s="7">
        <v>0</v>
      </c>
    </row>
    <row r="136" spans="1:14" ht="20" x14ac:dyDescent="0.2">
      <c r="A136" s="70" t="s">
        <v>263</v>
      </c>
      <c r="B136" s="3" t="s">
        <v>22</v>
      </c>
      <c r="C136" s="3"/>
      <c r="D136" s="4" t="s">
        <v>17</v>
      </c>
      <c r="E136" s="5" t="s">
        <v>18</v>
      </c>
      <c r="F136" s="5" t="s">
        <v>19</v>
      </c>
      <c r="G136" s="6" t="s">
        <v>20</v>
      </c>
      <c r="H136" s="7">
        <v>1666.67</v>
      </c>
      <c r="I136" s="7">
        <v>1125</v>
      </c>
      <c r="J136" s="7">
        <v>375</v>
      </c>
      <c r="K136" s="7">
        <v>166.67</v>
      </c>
      <c r="L136" s="7">
        <v>0</v>
      </c>
      <c r="M136" s="7">
        <v>0</v>
      </c>
    </row>
    <row r="137" spans="1:14" ht="30" x14ac:dyDescent="0.2">
      <c r="A137" s="70"/>
      <c r="B137" s="9" t="s">
        <v>23</v>
      </c>
      <c r="C137" s="9"/>
      <c r="D137" s="4" t="s">
        <v>17</v>
      </c>
      <c r="E137" s="5" t="s">
        <v>18</v>
      </c>
      <c r="F137" s="5" t="s">
        <v>19</v>
      </c>
      <c r="G137" s="6" t="s">
        <v>20</v>
      </c>
      <c r="H137" s="7">
        <v>1000</v>
      </c>
      <c r="I137" s="7">
        <v>750</v>
      </c>
      <c r="J137" s="7">
        <v>250</v>
      </c>
      <c r="K137" s="7">
        <v>0</v>
      </c>
      <c r="L137" s="7">
        <v>0</v>
      </c>
      <c r="M137" s="7">
        <v>0</v>
      </c>
    </row>
    <row r="138" spans="1:14" x14ac:dyDescent="0.2">
      <c r="A138" s="59" t="s">
        <v>264</v>
      </c>
      <c r="B138" s="3" t="s">
        <v>24</v>
      </c>
      <c r="C138" s="3"/>
      <c r="D138" s="4" t="s">
        <v>25</v>
      </c>
      <c r="E138" s="5" t="s">
        <v>26</v>
      </c>
      <c r="F138" s="5" t="s">
        <v>27</v>
      </c>
      <c r="G138" s="6" t="s">
        <v>28</v>
      </c>
      <c r="H138" s="16">
        <v>0</v>
      </c>
      <c r="I138" s="16">
        <v>0</v>
      </c>
      <c r="J138" s="16">
        <v>0</v>
      </c>
      <c r="K138" s="16">
        <v>0</v>
      </c>
      <c r="L138" s="16">
        <v>0</v>
      </c>
      <c r="M138" s="16">
        <v>0</v>
      </c>
    </row>
    <row r="139" spans="1:14" ht="20" x14ac:dyDescent="0.2">
      <c r="A139" s="70" t="s">
        <v>265</v>
      </c>
      <c r="B139" s="3" t="s">
        <v>29</v>
      </c>
      <c r="C139" s="3"/>
      <c r="D139" s="4" t="s">
        <v>25</v>
      </c>
      <c r="E139" s="5" t="s">
        <v>26</v>
      </c>
      <c r="F139" s="5" t="s">
        <v>27</v>
      </c>
      <c r="G139" s="6" t="s">
        <v>28</v>
      </c>
      <c r="H139" s="16">
        <v>2894.74</v>
      </c>
      <c r="I139" s="16">
        <v>2750</v>
      </c>
      <c r="J139" s="16">
        <v>0</v>
      </c>
      <c r="K139" s="16">
        <v>0</v>
      </c>
      <c r="L139" s="16">
        <v>144.74</v>
      </c>
      <c r="M139" s="16">
        <v>0</v>
      </c>
    </row>
    <row r="140" spans="1:14" ht="30" x14ac:dyDescent="0.2">
      <c r="A140" s="70"/>
      <c r="B140" s="9" t="s">
        <v>30</v>
      </c>
      <c r="C140" s="9"/>
      <c r="D140" s="4" t="s">
        <v>31</v>
      </c>
      <c r="E140" s="5" t="s">
        <v>32</v>
      </c>
      <c r="F140" s="5" t="s">
        <v>33</v>
      </c>
      <c r="G140" s="6" t="s">
        <v>34</v>
      </c>
      <c r="H140" s="16">
        <v>1279</v>
      </c>
      <c r="I140" s="16">
        <v>1087.1499999999999</v>
      </c>
      <c r="J140" s="16">
        <v>178.8</v>
      </c>
      <c r="K140" s="16">
        <v>6.53</v>
      </c>
      <c r="L140" s="16">
        <v>6.52</v>
      </c>
      <c r="M140" s="16">
        <v>0</v>
      </c>
    </row>
    <row r="141" spans="1:14" ht="20" x14ac:dyDescent="0.2">
      <c r="A141" s="71" t="s">
        <v>266</v>
      </c>
      <c r="B141" s="3" t="s">
        <v>35</v>
      </c>
      <c r="C141" s="3"/>
      <c r="D141" s="4" t="s">
        <v>25</v>
      </c>
      <c r="E141" s="5" t="s">
        <v>26</v>
      </c>
      <c r="F141" s="5" t="s">
        <v>27</v>
      </c>
      <c r="G141" s="6" t="s">
        <v>28</v>
      </c>
      <c r="H141" s="16">
        <v>0</v>
      </c>
      <c r="I141" s="16">
        <v>0</v>
      </c>
      <c r="J141" s="16">
        <v>0</v>
      </c>
      <c r="K141" s="16">
        <v>0</v>
      </c>
      <c r="L141" s="16">
        <v>0</v>
      </c>
      <c r="M141" s="16">
        <v>0</v>
      </c>
    </row>
    <row r="142" spans="1:14" ht="30" x14ac:dyDescent="0.2">
      <c r="A142" s="72"/>
      <c r="B142" s="9" t="s">
        <v>36</v>
      </c>
      <c r="C142" s="9"/>
      <c r="D142" s="4" t="s">
        <v>31</v>
      </c>
      <c r="E142" s="5" t="s">
        <v>32</v>
      </c>
      <c r="F142" s="5" t="s">
        <v>33</v>
      </c>
      <c r="G142" s="6" t="s">
        <v>34</v>
      </c>
      <c r="H142" s="16">
        <v>1279.7499999999998</v>
      </c>
      <c r="I142" s="16">
        <v>1087.79</v>
      </c>
      <c r="J142" s="16">
        <v>161.25</v>
      </c>
      <c r="K142" s="16">
        <v>3.84</v>
      </c>
      <c r="L142" s="16">
        <v>26.87</v>
      </c>
      <c r="M142" s="16">
        <v>0</v>
      </c>
    </row>
    <row r="143" spans="1:14" x14ac:dyDescent="0.2">
      <c r="A143" s="60" t="s">
        <v>267</v>
      </c>
      <c r="B143" s="3" t="s">
        <v>37</v>
      </c>
      <c r="C143" s="3"/>
      <c r="D143" s="4" t="s">
        <v>25</v>
      </c>
      <c r="E143" s="5" t="s">
        <v>26</v>
      </c>
      <c r="F143" s="5" t="s">
        <v>27</v>
      </c>
      <c r="G143" s="6" t="s">
        <v>28</v>
      </c>
      <c r="H143" s="16">
        <v>2105.2600000000002</v>
      </c>
      <c r="I143" s="16">
        <v>2000</v>
      </c>
      <c r="J143" s="16">
        <v>0</v>
      </c>
      <c r="K143" s="16">
        <v>105.26</v>
      </c>
      <c r="L143" s="16">
        <v>0</v>
      </c>
      <c r="M143" s="16">
        <v>0</v>
      </c>
    </row>
    <row r="144" spans="1:14" x14ac:dyDescent="0.2">
      <c r="A144" s="60" t="s">
        <v>268</v>
      </c>
      <c r="B144" s="10" t="s">
        <v>38</v>
      </c>
      <c r="C144" s="10"/>
      <c r="D144" s="11" t="s">
        <v>25</v>
      </c>
      <c r="E144" s="5" t="s">
        <v>26</v>
      </c>
      <c r="F144" s="5" t="s">
        <v>27</v>
      </c>
      <c r="G144" s="6" t="s">
        <v>28</v>
      </c>
      <c r="H144" s="16">
        <v>0</v>
      </c>
      <c r="I144" s="16">
        <v>0</v>
      </c>
      <c r="J144" s="16">
        <v>0</v>
      </c>
      <c r="K144" s="16">
        <v>0</v>
      </c>
      <c r="L144" s="16">
        <v>0</v>
      </c>
      <c r="M144" s="16">
        <v>0</v>
      </c>
    </row>
    <row r="145" spans="1:14" ht="30" x14ac:dyDescent="0.2">
      <c r="A145" s="66" t="s">
        <v>269</v>
      </c>
      <c r="B145" s="10" t="s">
        <v>39</v>
      </c>
      <c r="C145" s="10"/>
      <c r="D145" s="11" t="s">
        <v>25</v>
      </c>
      <c r="E145" s="5" t="s">
        <v>26</v>
      </c>
      <c r="F145" s="5" t="s">
        <v>27</v>
      </c>
      <c r="G145" s="6" t="s">
        <v>28</v>
      </c>
      <c r="H145" s="16">
        <v>1052.6300000000001</v>
      </c>
      <c r="I145" s="16">
        <v>1000</v>
      </c>
      <c r="J145" s="16">
        <v>0</v>
      </c>
      <c r="K145" s="16">
        <v>0</v>
      </c>
      <c r="L145" s="16">
        <v>52.63</v>
      </c>
      <c r="M145" s="16">
        <v>0</v>
      </c>
    </row>
    <row r="146" spans="1:14" ht="30" x14ac:dyDescent="0.2">
      <c r="A146" s="67"/>
      <c r="B146" s="12" t="s">
        <v>40</v>
      </c>
      <c r="C146" s="12"/>
      <c r="D146" s="4" t="s">
        <v>31</v>
      </c>
      <c r="E146" s="5" t="s">
        <v>32</v>
      </c>
      <c r="F146" s="5" t="s">
        <v>33</v>
      </c>
      <c r="G146" s="6" t="s">
        <v>34</v>
      </c>
      <c r="H146" s="16">
        <v>1193.8499999999999</v>
      </c>
      <c r="I146" s="16">
        <v>1014.77</v>
      </c>
      <c r="J146" s="16">
        <v>0</v>
      </c>
      <c r="K146" s="16">
        <v>0</v>
      </c>
      <c r="L146" s="16">
        <v>179.08</v>
      </c>
      <c r="M146" s="16">
        <v>0</v>
      </c>
    </row>
    <row r="147" spans="1:14" ht="20" x14ac:dyDescent="0.2">
      <c r="A147" s="73"/>
      <c r="B147" s="12" t="s">
        <v>41</v>
      </c>
      <c r="C147" s="12"/>
      <c r="D147" s="4" t="s">
        <v>31</v>
      </c>
      <c r="E147" s="5" t="s">
        <v>32</v>
      </c>
      <c r="F147" s="5" t="s">
        <v>33</v>
      </c>
      <c r="G147" s="6" t="s">
        <v>34</v>
      </c>
      <c r="H147" s="64">
        <v>341</v>
      </c>
      <c r="I147" s="16">
        <v>289.85000000000002</v>
      </c>
      <c r="J147" s="16">
        <v>42.45</v>
      </c>
      <c r="K147" s="16">
        <v>4.3499999999999996</v>
      </c>
      <c r="L147" s="16">
        <v>4.3499999999999996</v>
      </c>
      <c r="M147" s="16">
        <v>0</v>
      </c>
    </row>
    <row r="148" spans="1:14" ht="30" x14ac:dyDescent="0.2">
      <c r="A148" s="66" t="s">
        <v>270</v>
      </c>
      <c r="B148" s="10" t="s">
        <v>42</v>
      </c>
      <c r="C148" s="10"/>
      <c r="D148" s="4" t="s">
        <v>17</v>
      </c>
      <c r="E148" s="5" t="s">
        <v>18</v>
      </c>
      <c r="F148" s="5" t="s">
        <v>19</v>
      </c>
      <c r="G148" s="6" t="s">
        <v>20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</row>
    <row r="149" spans="1:14" ht="30" x14ac:dyDescent="0.2">
      <c r="A149" s="67"/>
      <c r="B149" s="12" t="s">
        <v>43</v>
      </c>
      <c r="C149" s="12"/>
      <c r="D149" s="4" t="s">
        <v>17</v>
      </c>
      <c r="E149" s="5" t="s">
        <v>18</v>
      </c>
      <c r="F149" s="5" t="s">
        <v>19</v>
      </c>
      <c r="G149" s="6" t="s">
        <v>20</v>
      </c>
      <c r="H149" s="7">
        <v>1683.8899999999999</v>
      </c>
      <c r="I149" s="7">
        <v>568.30999999999995</v>
      </c>
      <c r="J149" s="7">
        <v>189.44</v>
      </c>
      <c r="K149" s="7">
        <v>0</v>
      </c>
      <c r="L149" s="7">
        <v>926.14</v>
      </c>
      <c r="M149" s="7">
        <v>0</v>
      </c>
    </row>
    <row r="150" spans="1:14" ht="20" x14ac:dyDescent="0.2">
      <c r="A150" s="61" t="s">
        <v>271</v>
      </c>
      <c r="B150" s="10" t="s">
        <v>44</v>
      </c>
      <c r="C150" s="10"/>
      <c r="D150" s="4" t="s">
        <v>17</v>
      </c>
      <c r="E150" s="5" t="s">
        <v>18</v>
      </c>
      <c r="F150" s="5" t="s">
        <v>19</v>
      </c>
      <c r="G150" s="6" t="s">
        <v>20</v>
      </c>
      <c r="H150" s="7">
        <v>7398.6900000000005</v>
      </c>
      <c r="I150" s="7">
        <v>2497.06</v>
      </c>
      <c r="J150" s="7">
        <v>832.35</v>
      </c>
      <c r="K150" s="7">
        <v>0</v>
      </c>
      <c r="L150" s="7">
        <v>4069.28</v>
      </c>
      <c r="M150" s="7">
        <v>0</v>
      </c>
    </row>
    <row r="151" spans="1:14" ht="20" x14ac:dyDescent="0.2">
      <c r="A151" s="62" t="s">
        <v>272</v>
      </c>
      <c r="B151" s="10" t="s">
        <v>45</v>
      </c>
      <c r="C151" s="10"/>
      <c r="D151" s="4" t="s">
        <v>17</v>
      </c>
      <c r="E151" s="5" t="s">
        <v>18</v>
      </c>
      <c r="F151" s="5" t="s">
        <v>19</v>
      </c>
      <c r="G151" s="6" t="s">
        <v>46</v>
      </c>
      <c r="H151" s="7">
        <v>393.72</v>
      </c>
      <c r="I151" s="7">
        <v>265.76</v>
      </c>
      <c r="J151" s="7">
        <v>88.59</v>
      </c>
      <c r="K151" s="7">
        <v>0</v>
      </c>
      <c r="L151" s="7">
        <v>39.369999999999997</v>
      </c>
      <c r="M151" s="7">
        <v>0</v>
      </c>
    </row>
    <row r="154" spans="1:14" ht="16" thickBot="1" x14ac:dyDescent="0.25"/>
    <row r="155" spans="1:14" x14ac:dyDescent="0.2">
      <c r="A155" s="79">
        <v>2021</v>
      </c>
      <c r="B155" s="80"/>
      <c r="C155" s="80"/>
      <c r="D155" s="80"/>
      <c r="E155" s="80"/>
      <c r="F155" s="80"/>
      <c r="G155" s="80"/>
      <c r="H155" s="80"/>
      <c r="I155" s="80"/>
      <c r="J155" s="80"/>
      <c r="K155" s="80"/>
      <c r="L155" s="80"/>
      <c r="M155" s="80"/>
    </row>
    <row r="156" spans="1:14" x14ac:dyDescent="0.2">
      <c r="A156" s="68" t="s">
        <v>0</v>
      </c>
      <c r="B156" s="69" t="s">
        <v>1</v>
      </c>
      <c r="C156" s="69" t="s">
        <v>1</v>
      </c>
      <c r="D156" s="69" t="s">
        <v>2</v>
      </c>
      <c r="E156" s="69"/>
      <c r="F156" s="69"/>
      <c r="G156" s="69"/>
      <c r="H156" s="74" t="s">
        <v>3</v>
      </c>
      <c r="I156" s="74"/>
      <c r="J156" s="74"/>
      <c r="K156" s="74"/>
      <c r="L156" s="74"/>
      <c r="M156" s="74" t="s">
        <v>4</v>
      </c>
    </row>
    <row r="157" spans="1:14" x14ac:dyDescent="0.2">
      <c r="A157" s="68"/>
      <c r="B157" s="69"/>
      <c r="C157" s="69"/>
      <c r="D157" s="75" t="s">
        <v>5</v>
      </c>
      <c r="E157" s="76" t="s">
        <v>6</v>
      </c>
      <c r="F157" s="76" t="s">
        <v>7</v>
      </c>
      <c r="G157" s="76" t="s">
        <v>8</v>
      </c>
      <c r="H157" s="77" t="s">
        <v>9</v>
      </c>
      <c r="I157" s="78" t="s">
        <v>10</v>
      </c>
      <c r="J157" s="78"/>
      <c r="K157" s="78" t="s">
        <v>11</v>
      </c>
      <c r="L157" s="78"/>
      <c r="M157" s="74"/>
    </row>
    <row r="158" spans="1:14" x14ac:dyDescent="0.2">
      <c r="A158" s="68"/>
      <c r="B158" s="69"/>
      <c r="C158" s="69"/>
      <c r="D158" s="75"/>
      <c r="E158" s="76"/>
      <c r="F158" s="76"/>
      <c r="G158" s="76"/>
      <c r="H158" s="77"/>
      <c r="I158" s="78"/>
      <c r="J158" s="78"/>
      <c r="K158" s="78"/>
      <c r="L158" s="78"/>
      <c r="M158" s="74"/>
    </row>
    <row r="159" spans="1:14" ht="30" x14ac:dyDescent="0.2">
      <c r="A159" s="68"/>
      <c r="B159" s="69"/>
      <c r="C159" s="69"/>
      <c r="D159" s="75"/>
      <c r="E159" s="76"/>
      <c r="F159" s="76"/>
      <c r="G159" s="76"/>
      <c r="H159" s="77"/>
      <c r="I159" s="1" t="s">
        <v>12</v>
      </c>
      <c r="J159" s="2" t="s">
        <v>13</v>
      </c>
      <c r="K159" s="1" t="s">
        <v>14</v>
      </c>
      <c r="L159" s="1" t="s">
        <v>15</v>
      </c>
      <c r="M159" s="74"/>
    </row>
    <row r="160" spans="1:14" ht="30" x14ac:dyDescent="0.2">
      <c r="A160" s="59" t="s">
        <v>261</v>
      </c>
      <c r="B160" s="3" t="s">
        <v>16</v>
      </c>
      <c r="C160" s="3"/>
      <c r="D160" s="4" t="s">
        <v>17</v>
      </c>
      <c r="E160" s="5" t="s">
        <v>18</v>
      </c>
      <c r="F160" s="5" t="s">
        <v>19</v>
      </c>
      <c r="G160" s="6" t="s">
        <v>20</v>
      </c>
      <c r="H160" s="7">
        <v>1111.1099999999999</v>
      </c>
      <c r="I160" s="7">
        <v>750</v>
      </c>
      <c r="J160" s="7">
        <v>250</v>
      </c>
      <c r="K160" s="7">
        <v>0</v>
      </c>
      <c r="L160" s="7">
        <v>111.11</v>
      </c>
      <c r="M160" s="7">
        <v>0</v>
      </c>
      <c r="N160" s="63"/>
    </row>
    <row r="161" spans="1:13" ht="30" x14ac:dyDescent="0.2">
      <c r="A161" s="60" t="s">
        <v>262</v>
      </c>
      <c r="B161" s="3" t="s">
        <v>21</v>
      </c>
      <c r="C161" s="3"/>
      <c r="D161" s="4" t="s">
        <v>17</v>
      </c>
      <c r="E161" s="5" t="s">
        <v>18</v>
      </c>
      <c r="F161" s="5" t="s">
        <v>19</v>
      </c>
      <c r="G161" s="6" t="s">
        <v>20</v>
      </c>
      <c r="H161" s="7">
        <v>0</v>
      </c>
      <c r="I161" s="7">
        <v>0</v>
      </c>
      <c r="J161" s="7">
        <v>0</v>
      </c>
      <c r="K161" s="7">
        <v>0</v>
      </c>
      <c r="L161" s="7">
        <v>0</v>
      </c>
      <c r="M161" s="7">
        <v>0</v>
      </c>
    </row>
    <row r="162" spans="1:13" ht="20" x14ac:dyDescent="0.2">
      <c r="A162" s="70" t="s">
        <v>263</v>
      </c>
      <c r="B162" s="3" t="s">
        <v>22</v>
      </c>
      <c r="C162" s="3"/>
      <c r="D162" s="4" t="s">
        <v>17</v>
      </c>
      <c r="E162" s="5" t="s">
        <v>18</v>
      </c>
      <c r="F162" s="5" t="s">
        <v>19</v>
      </c>
      <c r="G162" s="6" t="s">
        <v>20</v>
      </c>
      <c r="H162" s="7">
        <v>0</v>
      </c>
      <c r="I162" s="7">
        <v>0</v>
      </c>
      <c r="J162" s="7">
        <v>0</v>
      </c>
      <c r="K162" s="7">
        <v>0</v>
      </c>
      <c r="L162" s="7">
        <v>0</v>
      </c>
      <c r="M162" s="7">
        <v>0</v>
      </c>
    </row>
    <row r="163" spans="1:13" ht="30" x14ac:dyDescent="0.2">
      <c r="A163" s="70"/>
      <c r="B163" s="9" t="s">
        <v>23</v>
      </c>
      <c r="C163" s="9"/>
      <c r="D163" s="4" t="s">
        <v>17</v>
      </c>
      <c r="E163" s="5" t="s">
        <v>18</v>
      </c>
      <c r="F163" s="5" t="s">
        <v>19</v>
      </c>
      <c r="G163" s="6" t="s">
        <v>20</v>
      </c>
      <c r="H163" s="7">
        <v>0</v>
      </c>
      <c r="I163" s="7">
        <v>0</v>
      </c>
      <c r="J163" s="7">
        <v>0</v>
      </c>
      <c r="K163" s="7">
        <v>0</v>
      </c>
      <c r="L163" s="7">
        <v>0</v>
      </c>
      <c r="M163" s="7">
        <v>0</v>
      </c>
    </row>
    <row r="164" spans="1:13" x14ac:dyDescent="0.2">
      <c r="A164" s="59" t="s">
        <v>264</v>
      </c>
      <c r="B164" s="3" t="s">
        <v>24</v>
      </c>
      <c r="C164" s="3"/>
      <c r="D164" s="4" t="s">
        <v>25</v>
      </c>
      <c r="E164" s="5" t="s">
        <v>26</v>
      </c>
      <c r="F164" s="5" t="s">
        <v>27</v>
      </c>
      <c r="G164" s="6" t="s">
        <v>28</v>
      </c>
      <c r="H164" s="16">
        <v>0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</row>
    <row r="165" spans="1:13" ht="20" x14ac:dyDescent="0.2">
      <c r="A165" s="70" t="s">
        <v>265</v>
      </c>
      <c r="B165" s="3" t="s">
        <v>29</v>
      </c>
      <c r="C165" s="3"/>
      <c r="D165" s="4" t="s">
        <v>25</v>
      </c>
      <c r="E165" s="5" t="s">
        <v>26</v>
      </c>
      <c r="F165" s="5" t="s">
        <v>27</v>
      </c>
      <c r="G165" s="6" t="s">
        <v>28</v>
      </c>
      <c r="H165" s="16"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</row>
    <row r="166" spans="1:13" ht="30" x14ac:dyDescent="0.2">
      <c r="A166" s="70"/>
      <c r="B166" s="9" t="s">
        <v>30</v>
      </c>
      <c r="C166" s="9"/>
      <c r="D166" s="4" t="s">
        <v>31</v>
      </c>
      <c r="E166" s="5" t="s">
        <v>32</v>
      </c>
      <c r="F166" s="5" t="s">
        <v>33</v>
      </c>
      <c r="G166" s="6" t="s">
        <v>34</v>
      </c>
      <c r="H166" s="16">
        <v>1280.47</v>
      </c>
      <c r="I166" s="16">
        <v>1088.3995</v>
      </c>
      <c r="J166" s="16">
        <v>179.02</v>
      </c>
      <c r="K166" s="16">
        <v>6.53</v>
      </c>
      <c r="L166" s="16">
        <v>6.52</v>
      </c>
      <c r="M166" s="16">
        <v>0</v>
      </c>
    </row>
    <row r="167" spans="1:13" ht="20" x14ac:dyDescent="0.2">
      <c r="A167" s="71" t="s">
        <v>266</v>
      </c>
      <c r="B167" s="3" t="s">
        <v>35</v>
      </c>
      <c r="C167" s="3"/>
      <c r="D167" s="4" t="s">
        <v>25</v>
      </c>
      <c r="E167" s="5" t="s">
        <v>26</v>
      </c>
      <c r="F167" s="5" t="s">
        <v>27</v>
      </c>
      <c r="G167" s="6" t="s">
        <v>28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</row>
    <row r="168" spans="1:13" ht="30" x14ac:dyDescent="0.2">
      <c r="A168" s="72"/>
      <c r="B168" s="9" t="s">
        <v>36</v>
      </c>
      <c r="C168" s="9"/>
      <c r="D168" s="4" t="s">
        <v>31</v>
      </c>
      <c r="E168" s="5" t="s">
        <v>32</v>
      </c>
      <c r="F168" s="5" t="s">
        <v>33</v>
      </c>
      <c r="G168" s="6" t="s">
        <v>34</v>
      </c>
      <c r="H168" s="16">
        <v>1279.7499999999998</v>
      </c>
      <c r="I168" s="16">
        <v>1087.79</v>
      </c>
      <c r="J168" s="16">
        <v>161.25</v>
      </c>
      <c r="K168" s="16">
        <v>3.84</v>
      </c>
      <c r="L168" s="16">
        <v>26.87</v>
      </c>
      <c r="M168" s="16">
        <v>0</v>
      </c>
    </row>
    <row r="169" spans="1:13" x14ac:dyDescent="0.2">
      <c r="A169" s="60" t="s">
        <v>267</v>
      </c>
      <c r="B169" s="3" t="s">
        <v>37</v>
      </c>
      <c r="C169" s="3"/>
      <c r="D169" s="4" t="s">
        <v>25</v>
      </c>
      <c r="E169" s="5" t="s">
        <v>26</v>
      </c>
      <c r="F169" s="5" t="s">
        <v>27</v>
      </c>
      <c r="G169" s="6" t="s">
        <v>28</v>
      </c>
      <c r="H169" s="16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</row>
    <row r="170" spans="1:13" x14ac:dyDescent="0.2">
      <c r="A170" s="60" t="s">
        <v>268</v>
      </c>
      <c r="B170" s="10" t="s">
        <v>38</v>
      </c>
      <c r="C170" s="10"/>
      <c r="D170" s="11" t="s">
        <v>25</v>
      </c>
      <c r="E170" s="5" t="s">
        <v>26</v>
      </c>
      <c r="F170" s="5" t="s">
        <v>27</v>
      </c>
      <c r="G170" s="6" t="s">
        <v>28</v>
      </c>
      <c r="H170" s="16">
        <v>0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</row>
    <row r="171" spans="1:13" ht="30" x14ac:dyDescent="0.2">
      <c r="A171" s="66" t="s">
        <v>269</v>
      </c>
      <c r="B171" s="10" t="s">
        <v>39</v>
      </c>
      <c r="C171" s="10"/>
      <c r="D171" s="11" t="s">
        <v>25</v>
      </c>
      <c r="E171" s="5" t="s">
        <v>26</v>
      </c>
      <c r="F171" s="5" t="s">
        <v>27</v>
      </c>
      <c r="G171" s="6" t="s">
        <v>28</v>
      </c>
      <c r="H171" s="16">
        <v>0</v>
      </c>
      <c r="I171" s="16">
        <v>0</v>
      </c>
      <c r="J171" s="16">
        <v>0</v>
      </c>
      <c r="K171" s="16">
        <v>0</v>
      </c>
      <c r="L171" s="16">
        <v>0</v>
      </c>
      <c r="M171" s="16">
        <v>0</v>
      </c>
    </row>
    <row r="172" spans="1:13" ht="30" x14ac:dyDescent="0.2">
      <c r="A172" s="67"/>
      <c r="B172" s="12" t="s">
        <v>40</v>
      </c>
      <c r="C172" s="12"/>
      <c r="D172" s="4" t="s">
        <v>31</v>
      </c>
      <c r="E172" s="5" t="s">
        <v>32</v>
      </c>
      <c r="F172" s="5" t="s">
        <v>33</v>
      </c>
      <c r="G172" s="6" t="s">
        <v>34</v>
      </c>
      <c r="H172" s="16">
        <v>511.65</v>
      </c>
      <c r="I172" s="16">
        <v>434.9</v>
      </c>
      <c r="J172" s="16">
        <v>0</v>
      </c>
      <c r="K172" s="16">
        <v>0</v>
      </c>
      <c r="L172" s="16">
        <v>76.75</v>
      </c>
      <c r="M172" s="16">
        <v>0</v>
      </c>
    </row>
    <row r="173" spans="1:13" ht="20" x14ac:dyDescent="0.2">
      <c r="A173" s="73"/>
      <c r="B173" s="12" t="s">
        <v>41</v>
      </c>
      <c r="C173" s="12"/>
      <c r="D173" s="4" t="s">
        <v>31</v>
      </c>
      <c r="E173" s="5" t="s">
        <v>32</v>
      </c>
      <c r="F173" s="5" t="s">
        <v>33</v>
      </c>
      <c r="G173" s="6" t="s">
        <v>34</v>
      </c>
      <c r="H173" s="16">
        <v>0</v>
      </c>
      <c r="I173" s="16">
        <v>0</v>
      </c>
      <c r="J173" s="16">
        <v>0</v>
      </c>
      <c r="K173" s="16">
        <v>0</v>
      </c>
      <c r="L173" s="16">
        <v>0</v>
      </c>
      <c r="M173" s="16">
        <v>0</v>
      </c>
    </row>
    <row r="174" spans="1:13" ht="30" x14ac:dyDescent="0.2">
      <c r="A174" s="66" t="s">
        <v>270</v>
      </c>
      <c r="B174" s="10" t="s">
        <v>42</v>
      </c>
      <c r="C174" s="10"/>
      <c r="D174" s="4" t="s">
        <v>17</v>
      </c>
      <c r="E174" s="5" t="s">
        <v>18</v>
      </c>
      <c r="F174" s="5" t="s">
        <v>19</v>
      </c>
      <c r="G174" s="6" t="s">
        <v>20</v>
      </c>
      <c r="H174" s="7">
        <v>11692.9</v>
      </c>
      <c r="I174" s="7">
        <v>4384.84</v>
      </c>
      <c r="J174" s="7">
        <v>1461.61</v>
      </c>
      <c r="K174" s="7">
        <v>0</v>
      </c>
      <c r="L174" s="7">
        <v>5846.45</v>
      </c>
      <c r="M174" s="7">
        <v>0</v>
      </c>
    </row>
    <row r="175" spans="1:13" ht="30" x14ac:dyDescent="0.2">
      <c r="A175" s="67"/>
      <c r="B175" s="12" t="s">
        <v>43</v>
      </c>
      <c r="C175" s="12"/>
      <c r="D175" s="4" t="s">
        <v>17</v>
      </c>
      <c r="E175" s="5" t="s">
        <v>18</v>
      </c>
      <c r="F175" s="5" t="s">
        <v>19</v>
      </c>
      <c r="G175" s="6" t="s">
        <v>20</v>
      </c>
      <c r="H175" s="7">
        <v>0</v>
      </c>
      <c r="I175" s="7">
        <v>0</v>
      </c>
      <c r="J175" s="7">
        <v>0</v>
      </c>
      <c r="K175" s="7">
        <v>0</v>
      </c>
      <c r="L175" s="7">
        <v>0</v>
      </c>
      <c r="M175" s="7">
        <v>0</v>
      </c>
    </row>
    <row r="176" spans="1:13" ht="20" x14ac:dyDescent="0.2">
      <c r="A176" s="61" t="s">
        <v>271</v>
      </c>
      <c r="B176" s="10" t="s">
        <v>44</v>
      </c>
      <c r="C176" s="10"/>
      <c r="D176" s="4" t="s">
        <v>17</v>
      </c>
      <c r="E176" s="5" t="s">
        <v>18</v>
      </c>
      <c r="F176" s="5" t="s">
        <v>19</v>
      </c>
      <c r="G176" s="6" t="s">
        <v>20</v>
      </c>
      <c r="H176" s="7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</row>
    <row r="177" spans="1:13" ht="20" x14ac:dyDescent="0.2">
      <c r="A177" s="62" t="s">
        <v>272</v>
      </c>
      <c r="B177" s="10" t="s">
        <v>45</v>
      </c>
      <c r="C177" s="10"/>
      <c r="D177" s="4" t="s">
        <v>17</v>
      </c>
      <c r="E177" s="5" t="s">
        <v>18</v>
      </c>
      <c r="F177" s="5" t="s">
        <v>19</v>
      </c>
      <c r="G177" s="6" t="s">
        <v>46</v>
      </c>
      <c r="H177" s="7">
        <v>393.72</v>
      </c>
      <c r="I177" s="7">
        <v>265.76</v>
      </c>
      <c r="J177" s="7">
        <v>88.59</v>
      </c>
      <c r="K177" s="7">
        <v>0</v>
      </c>
      <c r="L177" s="7">
        <v>39.369999999999997</v>
      </c>
      <c r="M177" s="7">
        <v>0</v>
      </c>
    </row>
    <row r="180" spans="1:13" ht="16" thickBot="1" x14ac:dyDescent="0.25"/>
    <row r="181" spans="1:13" x14ac:dyDescent="0.2">
      <c r="A181" s="79">
        <v>2022</v>
      </c>
      <c r="B181" s="80"/>
      <c r="C181" s="80"/>
      <c r="D181" s="80"/>
      <c r="E181" s="80"/>
      <c r="F181" s="80"/>
      <c r="G181" s="80"/>
      <c r="H181" s="80"/>
      <c r="I181" s="80"/>
      <c r="J181" s="80"/>
      <c r="K181" s="80"/>
      <c r="L181" s="80"/>
      <c r="M181" s="80"/>
    </row>
    <row r="182" spans="1:13" x14ac:dyDescent="0.2">
      <c r="A182" s="68" t="s">
        <v>0</v>
      </c>
      <c r="B182" s="69" t="s">
        <v>1</v>
      </c>
      <c r="C182" s="69" t="s">
        <v>1</v>
      </c>
      <c r="D182" s="69" t="s">
        <v>2</v>
      </c>
      <c r="E182" s="69"/>
      <c r="F182" s="69"/>
      <c r="G182" s="69"/>
      <c r="H182" s="74" t="s">
        <v>3</v>
      </c>
      <c r="I182" s="74"/>
      <c r="J182" s="74"/>
      <c r="K182" s="74"/>
      <c r="L182" s="74"/>
      <c r="M182" s="74" t="s">
        <v>4</v>
      </c>
    </row>
    <row r="183" spans="1:13" x14ac:dyDescent="0.2">
      <c r="A183" s="68"/>
      <c r="B183" s="69"/>
      <c r="C183" s="69"/>
      <c r="D183" s="75" t="s">
        <v>5</v>
      </c>
      <c r="E183" s="76" t="s">
        <v>6</v>
      </c>
      <c r="F183" s="76" t="s">
        <v>7</v>
      </c>
      <c r="G183" s="76" t="s">
        <v>8</v>
      </c>
      <c r="H183" s="77" t="s">
        <v>9</v>
      </c>
      <c r="I183" s="78" t="s">
        <v>10</v>
      </c>
      <c r="J183" s="78"/>
      <c r="K183" s="78" t="s">
        <v>11</v>
      </c>
      <c r="L183" s="78"/>
      <c r="M183" s="74"/>
    </row>
    <row r="184" spans="1:13" x14ac:dyDescent="0.2">
      <c r="A184" s="68"/>
      <c r="B184" s="69"/>
      <c r="C184" s="69"/>
      <c r="D184" s="75"/>
      <c r="E184" s="76"/>
      <c r="F184" s="76"/>
      <c r="G184" s="76"/>
      <c r="H184" s="77"/>
      <c r="I184" s="78"/>
      <c r="J184" s="78"/>
      <c r="K184" s="78"/>
      <c r="L184" s="78"/>
      <c r="M184" s="74"/>
    </row>
    <row r="185" spans="1:13" ht="30" x14ac:dyDescent="0.2">
      <c r="A185" s="68"/>
      <c r="B185" s="69"/>
      <c r="C185" s="69"/>
      <c r="D185" s="75"/>
      <c r="E185" s="76"/>
      <c r="F185" s="76"/>
      <c r="G185" s="76"/>
      <c r="H185" s="77"/>
      <c r="I185" s="1" t="s">
        <v>12</v>
      </c>
      <c r="J185" s="2" t="s">
        <v>13</v>
      </c>
      <c r="K185" s="1" t="s">
        <v>14</v>
      </c>
      <c r="L185" s="1" t="s">
        <v>15</v>
      </c>
      <c r="M185" s="74"/>
    </row>
    <row r="186" spans="1:13" ht="30" x14ac:dyDescent="0.2">
      <c r="A186" s="59" t="s">
        <v>261</v>
      </c>
      <c r="B186" s="3" t="s">
        <v>16</v>
      </c>
      <c r="C186" s="3"/>
      <c r="D186" s="4" t="s">
        <v>17</v>
      </c>
      <c r="E186" s="5" t="s">
        <v>18</v>
      </c>
      <c r="F186" s="5" t="s">
        <v>19</v>
      </c>
      <c r="G186" s="6" t="s">
        <v>20</v>
      </c>
      <c r="H186" s="7">
        <v>0</v>
      </c>
      <c r="I186" s="7">
        <v>0</v>
      </c>
      <c r="J186" s="7">
        <v>0</v>
      </c>
      <c r="K186" s="7">
        <v>0</v>
      </c>
      <c r="L186" s="7">
        <v>0</v>
      </c>
      <c r="M186" s="7">
        <v>0</v>
      </c>
    </row>
    <row r="187" spans="1:13" ht="30" x14ac:dyDescent="0.2">
      <c r="A187" s="60" t="s">
        <v>262</v>
      </c>
      <c r="B187" s="3" t="s">
        <v>21</v>
      </c>
      <c r="C187" s="3"/>
      <c r="D187" s="4" t="s">
        <v>17</v>
      </c>
      <c r="E187" s="5" t="s">
        <v>18</v>
      </c>
      <c r="F187" s="5" t="s">
        <v>19</v>
      </c>
      <c r="G187" s="6" t="s">
        <v>20</v>
      </c>
      <c r="H187" s="7">
        <v>0</v>
      </c>
      <c r="I187" s="7">
        <v>0</v>
      </c>
      <c r="J187" s="7">
        <v>0</v>
      </c>
      <c r="K187" s="7">
        <v>0</v>
      </c>
      <c r="L187" s="7">
        <v>0</v>
      </c>
      <c r="M187" s="7">
        <v>0</v>
      </c>
    </row>
    <row r="188" spans="1:13" ht="20" x14ac:dyDescent="0.2">
      <c r="A188" s="70" t="s">
        <v>263</v>
      </c>
      <c r="B188" s="3" t="s">
        <v>22</v>
      </c>
      <c r="C188" s="3"/>
      <c r="D188" s="4" t="s">
        <v>17</v>
      </c>
      <c r="E188" s="5" t="s">
        <v>18</v>
      </c>
      <c r="F188" s="5" t="s">
        <v>19</v>
      </c>
      <c r="G188" s="6" t="s">
        <v>20</v>
      </c>
      <c r="H188" s="7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</row>
    <row r="189" spans="1:13" ht="30" x14ac:dyDescent="0.2">
      <c r="A189" s="70"/>
      <c r="B189" s="9" t="s">
        <v>23</v>
      </c>
      <c r="C189" s="9"/>
      <c r="D189" s="4" t="s">
        <v>17</v>
      </c>
      <c r="E189" s="5" t="s">
        <v>18</v>
      </c>
      <c r="F189" s="5" t="s">
        <v>19</v>
      </c>
      <c r="G189" s="6" t="s">
        <v>20</v>
      </c>
      <c r="H189" s="16">
        <v>1000</v>
      </c>
      <c r="I189" s="16">
        <v>750</v>
      </c>
      <c r="J189" s="16">
        <v>250</v>
      </c>
      <c r="K189" s="16">
        <v>0</v>
      </c>
      <c r="L189" s="16">
        <v>0</v>
      </c>
      <c r="M189" s="16">
        <v>0</v>
      </c>
    </row>
    <row r="190" spans="1:13" x14ac:dyDescent="0.2">
      <c r="A190" s="59" t="s">
        <v>264</v>
      </c>
      <c r="B190" s="3" t="s">
        <v>24</v>
      </c>
      <c r="C190" s="3"/>
      <c r="D190" s="4" t="s">
        <v>25</v>
      </c>
      <c r="E190" s="5" t="s">
        <v>26</v>
      </c>
      <c r="F190" s="5" t="s">
        <v>27</v>
      </c>
      <c r="G190" s="6" t="s">
        <v>28</v>
      </c>
      <c r="H190" s="16">
        <v>0</v>
      </c>
      <c r="I190" s="16">
        <v>0</v>
      </c>
      <c r="J190" s="16">
        <v>0</v>
      </c>
      <c r="K190" s="16">
        <v>0</v>
      </c>
      <c r="L190" s="16">
        <v>0</v>
      </c>
      <c r="M190" s="16">
        <v>0</v>
      </c>
    </row>
    <row r="191" spans="1:13" ht="20" x14ac:dyDescent="0.2">
      <c r="A191" s="70" t="s">
        <v>265</v>
      </c>
      <c r="B191" s="3" t="s">
        <v>29</v>
      </c>
      <c r="C191" s="3"/>
      <c r="D191" s="4" t="s">
        <v>25</v>
      </c>
      <c r="E191" s="5" t="s">
        <v>26</v>
      </c>
      <c r="F191" s="5" t="s">
        <v>27</v>
      </c>
      <c r="G191" s="6" t="s">
        <v>28</v>
      </c>
      <c r="H191" s="16">
        <v>0</v>
      </c>
      <c r="I191" s="16">
        <v>0</v>
      </c>
      <c r="J191" s="16">
        <v>0</v>
      </c>
      <c r="K191" s="16">
        <v>0</v>
      </c>
      <c r="L191" s="16">
        <v>0</v>
      </c>
      <c r="M191" s="16">
        <v>0</v>
      </c>
    </row>
    <row r="192" spans="1:13" ht="30" x14ac:dyDescent="0.2">
      <c r="A192" s="70"/>
      <c r="B192" s="9" t="s">
        <v>30</v>
      </c>
      <c r="C192" s="9"/>
      <c r="D192" s="4" t="s">
        <v>31</v>
      </c>
      <c r="E192" s="5" t="s">
        <v>32</v>
      </c>
      <c r="F192" s="5" t="s">
        <v>33</v>
      </c>
      <c r="G192" s="6" t="s">
        <v>34</v>
      </c>
      <c r="H192" s="16">
        <v>511.8</v>
      </c>
      <c r="I192" s="16">
        <v>435.03</v>
      </c>
      <c r="J192" s="16">
        <v>71.55</v>
      </c>
      <c r="K192" s="16">
        <v>2.61</v>
      </c>
      <c r="L192" s="16">
        <v>2.61</v>
      </c>
      <c r="M192" s="16">
        <v>0</v>
      </c>
    </row>
    <row r="193" spans="1:13" ht="20" x14ac:dyDescent="0.2">
      <c r="A193" s="71" t="s">
        <v>266</v>
      </c>
      <c r="B193" s="3" t="s">
        <v>35</v>
      </c>
      <c r="C193" s="3"/>
      <c r="D193" s="4" t="s">
        <v>25</v>
      </c>
      <c r="E193" s="5" t="s">
        <v>26</v>
      </c>
      <c r="F193" s="5" t="s">
        <v>27</v>
      </c>
      <c r="G193" s="6" t="s">
        <v>28</v>
      </c>
      <c r="H193" s="16">
        <v>0</v>
      </c>
      <c r="I193" s="16">
        <v>0</v>
      </c>
      <c r="J193" s="16">
        <v>0</v>
      </c>
      <c r="K193" s="16">
        <v>0</v>
      </c>
      <c r="L193" s="16">
        <v>0</v>
      </c>
      <c r="M193" s="16">
        <v>0</v>
      </c>
    </row>
    <row r="194" spans="1:13" ht="30" x14ac:dyDescent="0.2">
      <c r="A194" s="72"/>
      <c r="B194" s="9" t="s">
        <v>36</v>
      </c>
      <c r="C194" s="9"/>
      <c r="D194" s="4" t="s">
        <v>31</v>
      </c>
      <c r="E194" s="5" t="s">
        <v>32</v>
      </c>
      <c r="F194" s="5" t="s">
        <v>33</v>
      </c>
      <c r="G194" s="6" t="s">
        <v>34</v>
      </c>
      <c r="H194" s="16">
        <v>511.91</v>
      </c>
      <c r="I194" s="16">
        <v>435.12</v>
      </c>
      <c r="J194" s="16">
        <v>64.5</v>
      </c>
      <c r="K194" s="16">
        <v>1.54</v>
      </c>
      <c r="L194" s="16">
        <v>10.75</v>
      </c>
      <c r="M194" s="16">
        <v>0</v>
      </c>
    </row>
    <row r="195" spans="1:13" x14ac:dyDescent="0.2">
      <c r="A195" s="60" t="s">
        <v>267</v>
      </c>
      <c r="B195" s="3" t="s">
        <v>37</v>
      </c>
      <c r="C195" s="3"/>
      <c r="D195" s="4" t="s">
        <v>25</v>
      </c>
      <c r="E195" s="5" t="s">
        <v>26</v>
      </c>
      <c r="F195" s="5" t="s">
        <v>27</v>
      </c>
      <c r="G195" s="6" t="s">
        <v>28</v>
      </c>
      <c r="H195" s="16">
        <v>2105.2600000000002</v>
      </c>
      <c r="I195" s="16">
        <v>2000</v>
      </c>
      <c r="J195" s="16">
        <v>0</v>
      </c>
      <c r="K195" s="16">
        <v>0</v>
      </c>
      <c r="L195" s="16">
        <v>105.26</v>
      </c>
      <c r="M195" s="16">
        <v>0</v>
      </c>
    </row>
    <row r="196" spans="1:13" x14ac:dyDescent="0.2">
      <c r="A196" s="60" t="s">
        <v>268</v>
      </c>
      <c r="B196" s="10" t="s">
        <v>38</v>
      </c>
      <c r="C196" s="10"/>
      <c r="D196" s="11" t="s">
        <v>25</v>
      </c>
      <c r="E196" s="5" t="s">
        <v>26</v>
      </c>
      <c r="F196" s="5" t="s">
        <v>27</v>
      </c>
      <c r="G196" s="6" t="s">
        <v>28</v>
      </c>
      <c r="H196" s="16">
        <v>0</v>
      </c>
      <c r="I196" s="16">
        <v>0</v>
      </c>
      <c r="J196" s="16">
        <v>0</v>
      </c>
      <c r="K196" s="16">
        <v>0</v>
      </c>
      <c r="L196" s="16">
        <v>0</v>
      </c>
      <c r="M196" s="16">
        <v>0</v>
      </c>
    </row>
    <row r="197" spans="1:13" ht="30" x14ac:dyDescent="0.2">
      <c r="A197" s="66" t="s">
        <v>269</v>
      </c>
      <c r="B197" s="10" t="s">
        <v>39</v>
      </c>
      <c r="C197" s="10"/>
      <c r="D197" s="11" t="s">
        <v>25</v>
      </c>
      <c r="E197" s="5" t="s">
        <v>26</v>
      </c>
      <c r="F197" s="5" t="s">
        <v>27</v>
      </c>
      <c r="G197" s="6" t="s">
        <v>28</v>
      </c>
      <c r="H197" s="16">
        <v>0</v>
      </c>
      <c r="I197" s="16">
        <v>0</v>
      </c>
      <c r="J197" s="16">
        <v>0</v>
      </c>
      <c r="K197" s="16">
        <v>0</v>
      </c>
      <c r="L197" s="16">
        <v>0</v>
      </c>
      <c r="M197" s="16">
        <v>0</v>
      </c>
    </row>
    <row r="198" spans="1:13" ht="30" x14ac:dyDescent="0.2">
      <c r="A198" s="67"/>
      <c r="B198" s="12" t="s">
        <v>40</v>
      </c>
      <c r="C198" s="12"/>
      <c r="D198" s="4" t="s">
        <v>31</v>
      </c>
      <c r="E198" s="5" t="s">
        <v>32</v>
      </c>
      <c r="F198" s="5" t="s">
        <v>33</v>
      </c>
      <c r="G198" s="6" t="s">
        <v>34</v>
      </c>
      <c r="H198" s="16">
        <v>1193.8499999999999</v>
      </c>
      <c r="I198" s="16">
        <v>1014.77</v>
      </c>
      <c r="J198" s="16">
        <v>0</v>
      </c>
      <c r="K198" s="16">
        <v>0</v>
      </c>
      <c r="L198" s="16">
        <v>179.08</v>
      </c>
      <c r="M198" s="16">
        <v>0</v>
      </c>
    </row>
    <row r="199" spans="1:13" ht="20" x14ac:dyDescent="0.2">
      <c r="A199" s="73"/>
      <c r="B199" s="12" t="s">
        <v>41</v>
      </c>
      <c r="C199" s="12"/>
      <c r="D199" s="4" t="s">
        <v>31</v>
      </c>
      <c r="E199" s="5" t="s">
        <v>32</v>
      </c>
      <c r="F199" s="5" t="s">
        <v>33</v>
      </c>
      <c r="G199" s="6" t="s">
        <v>34</v>
      </c>
      <c r="H199" s="16">
        <v>0</v>
      </c>
      <c r="I199" s="16">
        <v>0</v>
      </c>
      <c r="J199" s="16">
        <v>0</v>
      </c>
      <c r="K199" s="16">
        <v>0</v>
      </c>
      <c r="L199" s="16">
        <v>0</v>
      </c>
      <c r="M199" s="16">
        <v>0</v>
      </c>
    </row>
    <row r="200" spans="1:13" ht="30" x14ac:dyDescent="0.2">
      <c r="A200" s="66" t="s">
        <v>270</v>
      </c>
      <c r="B200" s="10" t="s">
        <v>42</v>
      </c>
      <c r="C200" s="10"/>
      <c r="D200" s="4" t="s">
        <v>17</v>
      </c>
      <c r="E200" s="5" t="s">
        <v>18</v>
      </c>
      <c r="F200" s="5" t="s">
        <v>19</v>
      </c>
      <c r="G200" s="6" t="s">
        <v>20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</row>
    <row r="201" spans="1:13" ht="30" x14ac:dyDescent="0.2">
      <c r="A201" s="67"/>
      <c r="B201" s="12" t="s">
        <v>43</v>
      </c>
      <c r="C201" s="12"/>
      <c r="D201" s="4" t="s">
        <v>17</v>
      </c>
      <c r="E201" s="5" t="s">
        <v>18</v>
      </c>
      <c r="F201" s="5" t="s">
        <v>19</v>
      </c>
      <c r="G201" s="6" t="s">
        <v>20</v>
      </c>
      <c r="H201" s="7">
        <v>0</v>
      </c>
      <c r="I201" s="7">
        <v>0</v>
      </c>
      <c r="J201" s="7">
        <v>0</v>
      </c>
      <c r="K201" s="7">
        <v>0</v>
      </c>
      <c r="L201" s="7">
        <v>0</v>
      </c>
      <c r="M201" s="7">
        <v>0</v>
      </c>
    </row>
    <row r="202" spans="1:13" ht="20" x14ac:dyDescent="0.2">
      <c r="A202" s="61" t="s">
        <v>271</v>
      </c>
      <c r="B202" s="10" t="s">
        <v>44</v>
      </c>
      <c r="C202" s="10"/>
      <c r="D202" s="4" t="s">
        <v>17</v>
      </c>
      <c r="E202" s="5" t="s">
        <v>18</v>
      </c>
      <c r="F202" s="5" t="s">
        <v>19</v>
      </c>
      <c r="G202" s="6" t="s">
        <v>20</v>
      </c>
      <c r="H202" s="7">
        <v>0</v>
      </c>
      <c r="I202" s="7">
        <v>0</v>
      </c>
      <c r="J202" s="7">
        <v>0</v>
      </c>
      <c r="K202" s="7">
        <v>0</v>
      </c>
      <c r="L202" s="7">
        <v>0</v>
      </c>
      <c r="M202" s="7">
        <v>0</v>
      </c>
    </row>
    <row r="203" spans="1:13" ht="20" x14ac:dyDescent="0.2">
      <c r="A203" s="62" t="s">
        <v>272</v>
      </c>
      <c r="B203" s="10" t="s">
        <v>45</v>
      </c>
      <c r="C203" s="10"/>
      <c r="D203" s="4" t="s">
        <v>17</v>
      </c>
      <c r="E203" s="5" t="s">
        <v>18</v>
      </c>
      <c r="F203" s="5" t="s">
        <v>19</v>
      </c>
      <c r="G203" s="6" t="s">
        <v>46</v>
      </c>
      <c r="H203" s="7">
        <v>393.71</v>
      </c>
      <c r="I203" s="7">
        <v>265.76</v>
      </c>
      <c r="J203" s="7">
        <v>88.58</v>
      </c>
      <c r="K203" s="7">
        <v>0</v>
      </c>
      <c r="L203" s="7">
        <v>39.369999999999997</v>
      </c>
      <c r="M203" s="7">
        <v>0</v>
      </c>
    </row>
    <row r="206" spans="1:13" ht="16" thickBot="1" x14ac:dyDescent="0.25"/>
    <row r="207" spans="1:13" x14ac:dyDescent="0.2">
      <c r="A207" s="79">
        <v>2023</v>
      </c>
      <c r="B207" s="80"/>
      <c r="C207" s="80"/>
      <c r="D207" s="80"/>
      <c r="E207" s="80"/>
      <c r="F207" s="80"/>
      <c r="G207" s="80"/>
      <c r="H207" s="80"/>
      <c r="I207" s="80"/>
      <c r="J207" s="80"/>
      <c r="K207" s="80"/>
      <c r="L207" s="80"/>
      <c r="M207" s="80"/>
    </row>
    <row r="208" spans="1:13" x14ac:dyDescent="0.2">
      <c r="A208" s="68" t="s">
        <v>0</v>
      </c>
      <c r="B208" s="69" t="s">
        <v>1</v>
      </c>
      <c r="C208" s="69" t="s">
        <v>1</v>
      </c>
      <c r="D208" s="69" t="s">
        <v>2</v>
      </c>
      <c r="E208" s="69"/>
      <c r="F208" s="69"/>
      <c r="G208" s="69"/>
      <c r="H208" s="74" t="s">
        <v>3</v>
      </c>
      <c r="I208" s="74"/>
      <c r="J208" s="74"/>
      <c r="K208" s="74"/>
      <c r="L208" s="74"/>
      <c r="M208" s="74" t="s">
        <v>4</v>
      </c>
    </row>
    <row r="209" spans="1:13" x14ac:dyDescent="0.2">
      <c r="A209" s="68"/>
      <c r="B209" s="69"/>
      <c r="C209" s="69"/>
      <c r="D209" s="75" t="s">
        <v>5</v>
      </c>
      <c r="E209" s="76" t="s">
        <v>6</v>
      </c>
      <c r="F209" s="76" t="s">
        <v>7</v>
      </c>
      <c r="G209" s="76" t="s">
        <v>8</v>
      </c>
      <c r="H209" s="77" t="s">
        <v>9</v>
      </c>
      <c r="I209" s="78" t="s">
        <v>10</v>
      </c>
      <c r="J209" s="78"/>
      <c r="K209" s="78" t="s">
        <v>11</v>
      </c>
      <c r="L209" s="78"/>
      <c r="M209" s="74"/>
    </row>
    <row r="210" spans="1:13" x14ac:dyDescent="0.2">
      <c r="A210" s="68"/>
      <c r="B210" s="69"/>
      <c r="C210" s="69"/>
      <c r="D210" s="75"/>
      <c r="E210" s="76"/>
      <c r="F210" s="76"/>
      <c r="G210" s="76"/>
      <c r="H210" s="77"/>
      <c r="I210" s="78"/>
      <c r="J210" s="78"/>
      <c r="K210" s="78"/>
      <c r="L210" s="78"/>
      <c r="M210" s="74"/>
    </row>
    <row r="211" spans="1:13" ht="30" x14ac:dyDescent="0.2">
      <c r="A211" s="68"/>
      <c r="B211" s="69"/>
      <c r="C211" s="69"/>
      <c r="D211" s="75"/>
      <c r="E211" s="76"/>
      <c r="F211" s="76"/>
      <c r="G211" s="76"/>
      <c r="H211" s="77"/>
      <c r="I211" s="1" t="s">
        <v>12</v>
      </c>
      <c r="J211" s="2" t="s">
        <v>13</v>
      </c>
      <c r="K211" s="1" t="s">
        <v>14</v>
      </c>
      <c r="L211" s="1" t="s">
        <v>15</v>
      </c>
      <c r="M211" s="74"/>
    </row>
    <row r="212" spans="1:13" ht="30" x14ac:dyDescent="0.2">
      <c r="A212" s="59" t="s">
        <v>261</v>
      </c>
      <c r="B212" s="3" t="s">
        <v>16</v>
      </c>
      <c r="C212" s="3"/>
      <c r="D212" s="4" t="s">
        <v>17</v>
      </c>
      <c r="E212" s="5" t="s">
        <v>18</v>
      </c>
      <c r="F212" s="5" t="s">
        <v>19</v>
      </c>
      <c r="G212" s="6" t="s">
        <v>20</v>
      </c>
      <c r="H212" s="7">
        <f t="shared" ref="H212:H229" si="2">SUM(I212:L212)</f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</row>
    <row r="213" spans="1:13" ht="30" x14ac:dyDescent="0.2">
      <c r="A213" s="60" t="s">
        <v>262</v>
      </c>
      <c r="B213" s="3" t="s">
        <v>21</v>
      </c>
      <c r="C213" s="3"/>
      <c r="D213" s="4" t="s">
        <v>17</v>
      </c>
      <c r="E213" s="5" t="s">
        <v>18</v>
      </c>
      <c r="F213" s="5" t="s">
        <v>19</v>
      </c>
      <c r="G213" s="6" t="s">
        <v>20</v>
      </c>
      <c r="H213" s="7">
        <f t="shared" si="2"/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</row>
    <row r="214" spans="1:13" ht="20" x14ac:dyDescent="0.2">
      <c r="A214" s="70" t="s">
        <v>263</v>
      </c>
      <c r="B214" s="3" t="s">
        <v>22</v>
      </c>
      <c r="C214" s="3"/>
      <c r="D214" s="4" t="s">
        <v>17</v>
      </c>
      <c r="E214" s="5" t="s">
        <v>18</v>
      </c>
      <c r="F214" s="5" t="s">
        <v>19</v>
      </c>
      <c r="G214" s="6" t="s">
        <v>20</v>
      </c>
      <c r="H214" s="7">
        <f t="shared" si="2"/>
        <v>0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</row>
    <row r="215" spans="1:13" ht="30" x14ac:dyDescent="0.2">
      <c r="A215" s="70"/>
      <c r="B215" s="9" t="s">
        <v>23</v>
      </c>
      <c r="C215" s="9"/>
      <c r="D215" s="4" t="s">
        <v>17</v>
      </c>
      <c r="E215" s="5" t="s">
        <v>18</v>
      </c>
      <c r="F215" s="5" t="s">
        <v>19</v>
      </c>
      <c r="G215" s="6" t="s">
        <v>20</v>
      </c>
      <c r="H215" s="7">
        <f t="shared" si="2"/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</row>
    <row r="216" spans="1:13" x14ac:dyDescent="0.2">
      <c r="A216" s="59" t="s">
        <v>264</v>
      </c>
      <c r="B216" s="3" t="s">
        <v>24</v>
      </c>
      <c r="C216" s="3"/>
      <c r="D216" s="4" t="s">
        <v>25</v>
      </c>
      <c r="E216" s="5" t="s">
        <v>26</v>
      </c>
      <c r="F216" s="5" t="s">
        <v>27</v>
      </c>
      <c r="G216" s="6" t="s">
        <v>28</v>
      </c>
      <c r="H216" s="7">
        <f t="shared" si="2"/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</row>
    <row r="217" spans="1:13" ht="20" x14ac:dyDescent="0.2">
      <c r="A217" s="70" t="s">
        <v>265</v>
      </c>
      <c r="B217" s="3" t="s">
        <v>29</v>
      </c>
      <c r="C217" s="3"/>
      <c r="D217" s="4" t="s">
        <v>25</v>
      </c>
      <c r="E217" s="5" t="s">
        <v>26</v>
      </c>
      <c r="F217" s="5" t="s">
        <v>27</v>
      </c>
      <c r="G217" s="6" t="s">
        <v>28</v>
      </c>
      <c r="H217" s="7">
        <f t="shared" si="2"/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</row>
    <row r="218" spans="1:13" ht="30" x14ac:dyDescent="0.2">
      <c r="A218" s="70"/>
      <c r="B218" s="9" t="s">
        <v>30</v>
      </c>
      <c r="C218" s="9"/>
      <c r="D218" s="4" t="s">
        <v>31</v>
      </c>
      <c r="E218" s="5" t="s">
        <v>32</v>
      </c>
      <c r="F218" s="5" t="s">
        <v>33</v>
      </c>
      <c r="G218" s="6" t="s">
        <v>34</v>
      </c>
      <c r="H218" s="7">
        <f t="shared" si="2"/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</row>
    <row r="219" spans="1:13" ht="20" x14ac:dyDescent="0.2">
      <c r="A219" s="71" t="s">
        <v>266</v>
      </c>
      <c r="B219" s="3" t="s">
        <v>35</v>
      </c>
      <c r="C219" s="3"/>
      <c r="D219" s="4" t="s">
        <v>25</v>
      </c>
      <c r="E219" s="5" t="s">
        <v>26</v>
      </c>
      <c r="F219" s="5" t="s">
        <v>27</v>
      </c>
      <c r="G219" s="6" t="s">
        <v>28</v>
      </c>
      <c r="H219" s="7">
        <f t="shared" si="2"/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</row>
    <row r="220" spans="1:13" ht="30" x14ac:dyDescent="0.2">
      <c r="A220" s="72"/>
      <c r="B220" s="9" t="s">
        <v>36</v>
      </c>
      <c r="C220" s="9"/>
      <c r="D220" s="4" t="s">
        <v>31</v>
      </c>
      <c r="E220" s="5" t="s">
        <v>32</v>
      </c>
      <c r="F220" s="5" t="s">
        <v>33</v>
      </c>
      <c r="G220" s="6" t="s">
        <v>34</v>
      </c>
      <c r="H220" s="7">
        <f t="shared" si="2"/>
        <v>0</v>
      </c>
      <c r="I220" s="7">
        <v>0</v>
      </c>
      <c r="J220" s="7">
        <v>0</v>
      </c>
      <c r="K220" s="7">
        <v>0</v>
      </c>
      <c r="L220" s="7">
        <v>0</v>
      </c>
      <c r="M220" s="7">
        <v>0</v>
      </c>
    </row>
    <row r="221" spans="1:13" x14ac:dyDescent="0.2">
      <c r="A221" s="60" t="s">
        <v>267</v>
      </c>
      <c r="B221" s="3" t="s">
        <v>37</v>
      </c>
      <c r="C221" s="3"/>
      <c r="D221" s="4" t="s">
        <v>25</v>
      </c>
      <c r="E221" s="5" t="s">
        <v>26</v>
      </c>
      <c r="F221" s="5" t="s">
        <v>27</v>
      </c>
      <c r="G221" s="6" t="s">
        <v>28</v>
      </c>
      <c r="H221" s="7">
        <f t="shared" si="2"/>
        <v>0</v>
      </c>
      <c r="I221" s="7">
        <v>0</v>
      </c>
      <c r="J221" s="7">
        <v>0</v>
      </c>
      <c r="K221" s="7">
        <v>0</v>
      </c>
      <c r="L221" s="7">
        <v>0</v>
      </c>
      <c r="M221" s="7">
        <v>0</v>
      </c>
    </row>
    <row r="222" spans="1:13" x14ac:dyDescent="0.2">
      <c r="A222" s="60" t="s">
        <v>268</v>
      </c>
      <c r="B222" s="10" t="s">
        <v>38</v>
      </c>
      <c r="C222" s="10"/>
      <c r="D222" s="11" t="s">
        <v>25</v>
      </c>
      <c r="E222" s="5" t="s">
        <v>26</v>
      </c>
      <c r="F222" s="5" t="s">
        <v>27</v>
      </c>
      <c r="G222" s="6" t="s">
        <v>28</v>
      </c>
      <c r="H222" s="7">
        <f t="shared" si="2"/>
        <v>0</v>
      </c>
      <c r="I222" s="7">
        <v>0</v>
      </c>
      <c r="J222" s="7">
        <v>0</v>
      </c>
      <c r="K222" s="7">
        <v>0</v>
      </c>
      <c r="L222" s="7">
        <v>0</v>
      </c>
      <c r="M222" s="7">
        <v>0</v>
      </c>
    </row>
    <row r="223" spans="1:13" ht="30" x14ac:dyDescent="0.2">
      <c r="A223" s="66" t="s">
        <v>269</v>
      </c>
      <c r="B223" s="10" t="s">
        <v>39</v>
      </c>
      <c r="C223" s="10"/>
      <c r="D223" s="11" t="s">
        <v>25</v>
      </c>
      <c r="E223" s="5" t="s">
        <v>26</v>
      </c>
      <c r="F223" s="5" t="s">
        <v>27</v>
      </c>
      <c r="G223" s="6" t="s">
        <v>28</v>
      </c>
      <c r="H223" s="7">
        <f t="shared" si="2"/>
        <v>0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</row>
    <row r="224" spans="1:13" ht="30" x14ac:dyDescent="0.2">
      <c r="A224" s="67"/>
      <c r="B224" s="12" t="s">
        <v>40</v>
      </c>
      <c r="C224" s="12"/>
      <c r="D224" s="4" t="s">
        <v>31</v>
      </c>
      <c r="E224" s="5" t="s">
        <v>32</v>
      </c>
      <c r="F224" s="5" t="s">
        <v>33</v>
      </c>
      <c r="G224" s="6" t="s">
        <v>34</v>
      </c>
      <c r="H224" s="7">
        <f t="shared" si="2"/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</row>
    <row r="225" spans="1:13" ht="20" x14ac:dyDescent="0.2">
      <c r="A225" s="73"/>
      <c r="B225" s="12" t="s">
        <v>41</v>
      </c>
      <c r="C225" s="12"/>
      <c r="D225" s="4" t="s">
        <v>31</v>
      </c>
      <c r="E225" s="5" t="s">
        <v>32</v>
      </c>
      <c r="F225" s="5" t="s">
        <v>33</v>
      </c>
      <c r="G225" s="6" t="s">
        <v>34</v>
      </c>
      <c r="H225" s="7">
        <f t="shared" si="2"/>
        <v>0</v>
      </c>
      <c r="I225" s="7">
        <v>0</v>
      </c>
      <c r="J225" s="7">
        <v>0</v>
      </c>
      <c r="K225" s="7">
        <v>0</v>
      </c>
      <c r="L225" s="7">
        <v>0</v>
      </c>
      <c r="M225" s="7">
        <v>0</v>
      </c>
    </row>
    <row r="226" spans="1:13" ht="30" x14ac:dyDescent="0.2">
      <c r="A226" s="66" t="s">
        <v>270</v>
      </c>
      <c r="B226" s="10" t="s">
        <v>42</v>
      </c>
      <c r="C226" s="10"/>
      <c r="D226" s="4" t="s">
        <v>17</v>
      </c>
      <c r="E226" s="5" t="s">
        <v>18</v>
      </c>
      <c r="F226" s="5" t="s">
        <v>19</v>
      </c>
      <c r="G226" s="6" t="s">
        <v>20</v>
      </c>
      <c r="H226" s="7">
        <f t="shared" si="2"/>
        <v>0</v>
      </c>
      <c r="I226" s="7">
        <v>0</v>
      </c>
      <c r="J226" s="7">
        <v>0</v>
      </c>
      <c r="K226" s="7">
        <v>0</v>
      </c>
      <c r="L226" s="7">
        <v>0</v>
      </c>
      <c r="M226" s="7">
        <v>0</v>
      </c>
    </row>
    <row r="227" spans="1:13" ht="30" x14ac:dyDescent="0.2">
      <c r="A227" s="67"/>
      <c r="B227" s="12" t="s">
        <v>43</v>
      </c>
      <c r="C227" s="12"/>
      <c r="D227" s="4" t="s">
        <v>17</v>
      </c>
      <c r="E227" s="5" t="s">
        <v>18</v>
      </c>
      <c r="F227" s="5" t="s">
        <v>19</v>
      </c>
      <c r="G227" s="6" t="s">
        <v>20</v>
      </c>
      <c r="H227" s="7">
        <f t="shared" si="2"/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</row>
    <row r="228" spans="1:13" ht="20" x14ac:dyDescent="0.2">
      <c r="A228" s="61" t="s">
        <v>271</v>
      </c>
      <c r="B228" s="10" t="s">
        <v>44</v>
      </c>
      <c r="C228" s="10"/>
      <c r="D228" s="4" t="s">
        <v>17</v>
      </c>
      <c r="E228" s="5" t="s">
        <v>18</v>
      </c>
      <c r="F228" s="5" t="s">
        <v>19</v>
      </c>
      <c r="G228" s="6" t="s">
        <v>20</v>
      </c>
      <c r="H228" s="7">
        <f t="shared" si="2"/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</row>
    <row r="229" spans="1:13" ht="20" x14ac:dyDescent="0.2">
      <c r="A229" s="62" t="s">
        <v>272</v>
      </c>
      <c r="B229" s="10" t="s">
        <v>45</v>
      </c>
      <c r="C229" s="10"/>
      <c r="D229" s="4" t="s">
        <v>17</v>
      </c>
      <c r="E229" s="5" t="s">
        <v>18</v>
      </c>
      <c r="F229" s="5" t="s">
        <v>19</v>
      </c>
      <c r="G229" s="6" t="s">
        <v>46</v>
      </c>
      <c r="H229" s="7">
        <f t="shared" si="2"/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</row>
  </sheetData>
  <mergeCells count="171">
    <mergeCell ref="A207:M207"/>
    <mergeCell ref="I209:J210"/>
    <mergeCell ref="K209:L210"/>
    <mergeCell ref="A1:M1"/>
    <mergeCell ref="A26:M26"/>
    <mergeCell ref="A51:M51"/>
    <mergeCell ref="A77:M77"/>
    <mergeCell ref="A103:M103"/>
    <mergeCell ref="A129:M129"/>
    <mergeCell ref="A155:M155"/>
    <mergeCell ref="A181:M181"/>
    <mergeCell ref="A208:A211"/>
    <mergeCell ref="B208:B211"/>
    <mergeCell ref="D208:G208"/>
    <mergeCell ref="H208:L208"/>
    <mergeCell ref="M208:M211"/>
    <mergeCell ref="D209:D211"/>
    <mergeCell ref="E209:E211"/>
    <mergeCell ref="F209:F211"/>
    <mergeCell ref="G209:G211"/>
    <mergeCell ref="H209:H211"/>
    <mergeCell ref="M182:M185"/>
    <mergeCell ref="D183:D185"/>
    <mergeCell ref="E183:E185"/>
    <mergeCell ref="F183:F185"/>
    <mergeCell ref="G183:G185"/>
    <mergeCell ref="H183:H185"/>
    <mergeCell ref="I183:J184"/>
    <mergeCell ref="K183:L184"/>
    <mergeCell ref="I157:J158"/>
    <mergeCell ref="K157:L158"/>
    <mergeCell ref="A182:A185"/>
    <mergeCell ref="B182:B185"/>
    <mergeCell ref="D182:G182"/>
    <mergeCell ref="H182:L182"/>
    <mergeCell ref="A156:A159"/>
    <mergeCell ref="B156:B159"/>
    <mergeCell ref="D156:G156"/>
    <mergeCell ref="H156:L156"/>
    <mergeCell ref="A174:A175"/>
    <mergeCell ref="A162:A163"/>
    <mergeCell ref="A165:A166"/>
    <mergeCell ref="A167:A168"/>
    <mergeCell ref="A171:A173"/>
    <mergeCell ref="B130:B133"/>
    <mergeCell ref="D130:G130"/>
    <mergeCell ref="H130:L130"/>
    <mergeCell ref="A104:A107"/>
    <mergeCell ref="B104:B107"/>
    <mergeCell ref="D104:G104"/>
    <mergeCell ref="H104:L104"/>
    <mergeCell ref="A122:A123"/>
    <mergeCell ref="M156:M159"/>
    <mergeCell ref="D157:D159"/>
    <mergeCell ref="E157:E159"/>
    <mergeCell ref="F157:F159"/>
    <mergeCell ref="G157:G159"/>
    <mergeCell ref="H157:H159"/>
    <mergeCell ref="M130:M133"/>
    <mergeCell ref="D131:D133"/>
    <mergeCell ref="E131:E133"/>
    <mergeCell ref="F131:F133"/>
    <mergeCell ref="G131:G133"/>
    <mergeCell ref="H131:H133"/>
    <mergeCell ref="I131:J132"/>
    <mergeCell ref="K131:L132"/>
    <mergeCell ref="M104:M107"/>
    <mergeCell ref="D105:D107"/>
    <mergeCell ref="E105:E107"/>
    <mergeCell ref="F105:F107"/>
    <mergeCell ref="G105:G107"/>
    <mergeCell ref="H105:H107"/>
    <mergeCell ref="M78:M81"/>
    <mergeCell ref="D79:D81"/>
    <mergeCell ref="E79:E81"/>
    <mergeCell ref="F79:F81"/>
    <mergeCell ref="G79:G81"/>
    <mergeCell ref="H79:H81"/>
    <mergeCell ref="I79:J80"/>
    <mergeCell ref="K79:L80"/>
    <mergeCell ref="I105:J106"/>
    <mergeCell ref="K105:L106"/>
    <mergeCell ref="A78:A81"/>
    <mergeCell ref="B78:B81"/>
    <mergeCell ref="D78:G78"/>
    <mergeCell ref="H78:L78"/>
    <mergeCell ref="A52:A55"/>
    <mergeCell ref="B52:B55"/>
    <mergeCell ref="D52:G52"/>
    <mergeCell ref="H52:L52"/>
    <mergeCell ref="A70:A71"/>
    <mergeCell ref="M52:M55"/>
    <mergeCell ref="D53:D55"/>
    <mergeCell ref="E53:E55"/>
    <mergeCell ref="F53:F55"/>
    <mergeCell ref="G53:G55"/>
    <mergeCell ref="H53:H55"/>
    <mergeCell ref="M27:M30"/>
    <mergeCell ref="D28:D30"/>
    <mergeCell ref="E28:E30"/>
    <mergeCell ref="F28:F30"/>
    <mergeCell ref="G28:G30"/>
    <mergeCell ref="H28:H30"/>
    <mergeCell ref="I28:J29"/>
    <mergeCell ref="K28:L29"/>
    <mergeCell ref="I53:J54"/>
    <mergeCell ref="K53:L54"/>
    <mergeCell ref="A27:A30"/>
    <mergeCell ref="B27:B30"/>
    <mergeCell ref="D27:G27"/>
    <mergeCell ref="H27:L27"/>
    <mergeCell ref="A2:A5"/>
    <mergeCell ref="B2:B5"/>
    <mergeCell ref="D2:G2"/>
    <mergeCell ref="H2:L2"/>
    <mergeCell ref="A17:A19"/>
    <mergeCell ref="A20:A21"/>
    <mergeCell ref="M2:M5"/>
    <mergeCell ref="D3:D5"/>
    <mergeCell ref="E3:E5"/>
    <mergeCell ref="F3:F5"/>
    <mergeCell ref="G3:G5"/>
    <mergeCell ref="H3:H5"/>
    <mergeCell ref="A8:A9"/>
    <mergeCell ref="A11:A12"/>
    <mergeCell ref="A13:A14"/>
    <mergeCell ref="I3:J4"/>
    <mergeCell ref="K3:L4"/>
    <mergeCell ref="A33:A34"/>
    <mergeCell ref="A36:A37"/>
    <mergeCell ref="A38:A39"/>
    <mergeCell ref="A42:A44"/>
    <mergeCell ref="A45:A46"/>
    <mergeCell ref="A58:A59"/>
    <mergeCell ref="A61:A62"/>
    <mergeCell ref="A63:A64"/>
    <mergeCell ref="A67:A69"/>
    <mergeCell ref="A145:A147"/>
    <mergeCell ref="A84:A85"/>
    <mergeCell ref="A87:A88"/>
    <mergeCell ref="A89:A90"/>
    <mergeCell ref="A93:A95"/>
    <mergeCell ref="A96:A97"/>
    <mergeCell ref="A110:A111"/>
    <mergeCell ref="A113:A114"/>
    <mergeCell ref="A115:A116"/>
    <mergeCell ref="A119:A121"/>
    <mergeCell ref="A148:A149"/>
    <mergeCell ref="A130:A133"/>
    <mergeCell ref="A226:A227"/>
    <mergeCell ref="C2:C5"/>
    <mergeCell ref="C27:C30"/>
    <mergeCell ref="C52:C55"/>
    <mergeCell ref="C78:C81"/>
    <mergeCell ref="C104:C107"/>
    <mergeCell ref="C130:C133"/>
    <mergeCell ref="C156:C159"/>
    <mergeCell ref="C182:C185"/>
    <mergeCell ref="C208:C211"/>
    <mergeCell ref="A188:A189"/>
    <mergeCell ref="A191:A192"/>
    <mergeCell ref="A193:A194"/>
    <mergeCell ref="A197:A199"/>
    <mergeCell ref="A200:A201"/>
    <mergeCell ref="A214:A215"/>
    <mergeCell ref="A217:A218"/>
    <mergeCell ref="A219:A220"/>
    <mergeCell ref="A223:A225"/>
    <mergeCell ref="A136:A137"/>
    <mergeCell ref="A139:A140"/>
    <mergeCell ref="A141:A142"/>
  </mergeCells>
  <phoneticPr fontId="8" type="noConversion"/>
  <pageMargins left="0.7" right="0.7" top="0.75" bottom="0.75" header="0.3" footer="0.3"/>
  <pageSetup paperSize="9" scale="87" fitToHeight="0" orientation="landscape" r:id="rId1"/>
  <rowBreaks count="8" manualBreakCount="8">
    <brk id="23" max="16383" man="1"/>
    <brk id="49" max="16383" man="1"/>
    <brk id="74" max="16383" man="1"/>
    <brk id="101" max="16383" man="1"/>
    <brk id="126" max="16383" man="1"/>
    <brk id="153" max="16383" man="1"/>
    <brk id="178" max="16383" man="1"/>
    <brk id="20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workbookViewId="0">
      <selection activeCell="A80" sqref="A80"/>
    </sheetView>
  </sheetViews>
  <sheetFormatPr baseColWidth="10" defaultColWidth="8.83203125" defaultRowHeight="15" x14ac:dyDescent="0.2"/>
  <sheetData>
    <row r="1" spans="1:10" x14ac:dyDescent="0.2">
      <c r="A1" s="81" t="s">
        <v>48</v>
      </c>
      <c r="B1" s="81"/>
      <c r="C1" s="81"/>
      <c r="D1" s="81"/>
      <c r="E1" s="81"/>
      <c r="F1" s="81"/>
      <c r="G1" s="81"/>
      <c r="H1" s="81"/>
      <c r="I1" s="81"/>
      <c r="J1" s="81"/>
    </row>
    <row r="2" spans="1:10" x14ac:dyDescent="0.2">
      <c r="A2" s="69" t="s">
        <v>49</v>
      </c>
      <c r="B2" s="69" t="s">
        <v>50</v>
      </c>
      <c r="C2" s="69" t="s">
        <v>7</v>
      </c>
      <c r="D2" s="69" t="s">
        <v>51</v>
      </c>
      <c r="E2" s="69" t="s">
        <v>3</v>
      </c>
      <c r="F2" s="69"/>
      <c r="G2" s="69"/>
      <c r="H2" s="69"/>
      <c r="I2" s="69"/>
      <c r="J2" s="69" t="s">
        <v>4</v>
      </c>
    </row>
    <row r="3" spans="1:10" x14ac:dyDescent="0.2">
      <c r="A3" s="69"/>
      <c r="B3" s="69"/>
      <c r="C3" s="69"/>
      <c r="D3" s="69"/>
      <c r="E3" s="82" t="s">
        <v>9</v>
      </c>
      <c r="F3" s="82" t="s">
        <v>10</v>
      </c>
      <c r="G3" s="82"/>
      <c r="H3" s="82" t="s">
        <v>11</v>
      </c>
      <c r="I3" s="82"/>
      <c r="J3" s="69"/>
    </row>
    <row r="4" spans="1:10" x14ac:dyDescent="0.2">
      <c r="A4" s="69"/>
      <c r="B4" s="69"/>
      <c r="C4" s="69"/>
      <c r="D4" s="69"/>
      <c r="E4" s="82"/>
      <c r="F4" s="82"/>
      <c r="G4" s="82"/>
      <c r="H4" s="82"/>
      <c r="I4" s="82"/>
      <c r="J4" s="69"/>
    </row>
    <row r="5" spans="1:10" ht="30" x14ac:dyDescent="0.2">
      <c r="A5" s="69"/>
      <c r="B5" s="69"/>
      <c r="C5" s="69"/>
      <c r="D5" s="69"/>
      <c r="E5" s="82"/>
      <c r="F5" s="18" t="s">
        <v>12</v>
      </c>
      <c r="G5" s="18" t="s">
        <v>13</v>
      </c>
      <c r="H5" s="18" t="s">
        <v>52</v>
      </c>
      <c r="I5" s="18" t="s">
        <v>15</v>
      </c>
      <c r="J5" s="69"/>
    </row>
    <row r="6" spans="1:10" x14ac:dyDescent="0.2">
      <c r="A6" s="19" t="s">
        <v>53</v>
      </c>
      <c r="B6" s="20" t="s">
        <v>26</v>
      </c>
      <c r="C6" s="20" t="s">
        <v>27</v>
      </c>
      <c r="D6" s="20" t="s">
        <v>28</v>
      </c>
      <c r="E6" s="24">
        <f>F6+G6+H6+I6</f>
        <v>76717.894736842107</v>
      </c>
      <c r="F6" s="24">
        <f t="shared" ref="F6:I9" si="0">F16+F26+F36+F46+F56+F66+F76+F86</f>
        <v>72882</v>
      </c>
      <c r="G6" s="24">
        <f t="shared" si="0"/>
        <v>0</v>
      </c>
      <c r="H6" s="24">
        <f t="shared" si="0"/>
        <v>3625.3684210526312</v>
      </c>
      <c r="I6" s="24">
        <f t="shared" si="0"/>
        <v>210.52631578947367</v>
      </c>
      <c r="J6" s="24">
        <f t="shared" ref="J6:J9" si="1">J16+J26+J36+J46+J56+J66+J76+J86</f>
        <v>0</v>
      </c>
    </row>
    <row r="7" spans="1:10" x14ac:dyDescent="0.2">
      <c r="A7" s="19" t="s">
        <v>54</v>
      </c>
      <c r="B7" s="20" t="s">
        <v>32</v>
      </c>
      <c r="C7" s="20" t="s">
        <v>33</v>
      </c>
      <c r="D7" s="21" t="s">
        <v>34</v>
      </c>
      <c r="E7" s="24">
        <f>F7+G7+H7+I7</f>
        <v>15352.98</v>
      </c>
      <c r="F7" s="24">
        <f t="shared" si="0"/>
        <v>13050.039999999999</v>
      </c>
      <c r="G7" s="24">
        <f t="shared" si="0"/>
        <v>1572.76</v>
      </c>
      <c r="H7" s="24">
        <f t="shared" si="0"/>
        <v>63.219999999999992</v>
      </c>
      <c r="I7" s="24">
        <f t="shared" si="0"/>
        <v>666.96</v>
      </c>
      <c r="J7" s="24">
        <f t="shared" si="1"/>
        <v>0</v>
      </c>
    </row>
    <row r="8" spans="1:10" x14ac:dyDescent="0.2">
      <c r="A8" s="22" t="s">
        <v>55</v>
      </c>
      <c r="B8" s="20">
        <v>6</v>
      </c>
      <c r="C8" s="20" t="s">
        <v>19</v>
      </c>
      <c r="D8" s="21" t="s">
        <v>20</v>
      </c>
      <c r="E8" s="24">
        <f>F8+G8+H8+I8</f>
        <v>78714.565999999992</v>
      </c>
      <c r="F8" s="24">
        <f t="shared" si="0"/>
        <v>33420.1</v>
      </c>
      <c r="G8" s="24">
        <f t="shared" si="0"/>
        <v>11140.02</v>
      </c>
      <c r="H8" s="24">
        <f t="shared" si="0"/>
        <v>388.89599999999996</v>
      </c>
      <c r="I8" s="24">
        <f t="shared" si="0"/>
        <v>33765.550000000003</v>
      </c>
      <c r="J8" s="24">
        <f t="shared" si="1"/>
        <v>0</v>
      </c>
    </row>
    <row r="9" spans="1:10" x14ac:dyDescent="0.2">
      <c r="A9" s="22" t="s">
        <v>55</v>
      </c>
      <c r="B9" s="20">
        <v>6</v>
      </c>
      <c r="C9" s="20" t="s">
        <v>19</v>
      </c>
      <c r="D9" s="21" t="s">
        <v>46</v>
      </c>
      <c r="E9" s="24">
        <f>F9+G9+H9+I9</f>
        <v>2362.31</v>
      </c>
      <c r="F9" s="24">
        <f t="shared" si="0"/>
        <v>1594.56</v>
      </c>
      <c r="G9" s="24">
        <f t="shared" si="0"/>
        <v>531.5200000000001</v>
      </c>
      <c r="H9" s="24">
        <f t="shared" si="0"/>
        <v>0</v>
      </c>
      <c r="I9" s="24">
        <f t="shared" si="0"/>
        <v>236.23000000000002</v>
      </c>
      <c r="J9" s="24">
        <f t="shared" si="1"/>
        <v>0</v>
      </c>
    </row>
    <row r="10" spans="1:10" x14ac:dyDescent="0.2">
      <c r="E10" s="23"/>
      <c r="F10" s="23"/>
      <c r="G10" s="23"/>
      <c r="H10" s="23"/>
      <c r="I10" s="23"/>
    </row>
    <row r="11" spans="1:10" x14ac:dyDescent="0.2">
      <c r="A11" s="81">
        <v>2016</v>
      </c>
      <c r="B11" s="81"/>
      <c r="C11" s="81"/>
      <c r="D11" s="81"/>
      <c r="E11" s="81"/>
      <c r="F11" s="81"/>
      <c r="G11" s="81"/>
      <c r="H11" s="81"/>
      <c r="I11" s="81"/>
      <c r="J11" s="81"/>
    </row>
    <row r="12" spans="1:10" x14ac:dyDescent="0.2">
      <c r="A12" s="69" t="s">
        <v>49</v>
      </c>
      <c r="B12" s="69" t="s">
        <v>50</v>
      </c>
      <c r="C12" s="69" t="s">
        <v>7</v>
      </c>
      <c r="D12" s="69" t="s">
        <v>51</v>
      </c>
      <c r="E12" s="69" t="s">
        <v>3</v>
      </c>
      <c r="F12" s="69"/>
      <c r="G12" s="69"/>
      <c r="H12" s="69"/>
      <c r="I12" s="69"/>
      <c r="J12" s="69" t="s">
        <v>4</v>
      </c>
    </row>
    <row r="13" spans="1:10" x14ac:dyDescent="0.2">
      <c r="A13" s="69"/>
      <c r="B13" s="69"/>
      <c r="C13" s="69"/>
      <c r="D13" s="69"/>
      <c r="E13" s="82" t="s">
        <v>9</v>
      </c>
      <c r="F13" s="82" t="s">
        <v>10</v>
      </c>
      <c r="G13" s="82"/>
      <c r="H13" s="82" t="s">
        <v>11</v>
      </c>
      <c r="I13" s="82"/>
      <c r="J13" s="69"/>
    </row>
    <row r="14" spans="1:10" x14ac:dyDescent="0.2">
      <c r="A14" s="69"/>
      <c r="B14" s="69"/>
      <c r="C14" s="69"/>
      <c r="D14" s="69"/>
      <c r="E14" s="82"/>
      <c r="F14" s="82"/>
      <c r="G14" s="82"/>
      <c r="H14" s="82"/>
      <c r="I14" s="82"/>
      <c r="J14" s="69"/>
    </row>
    <row r="15" spans="1:10" ht="30" x14ac:dyDescent="0.2">
      <c r="A15" s="69"/>
      <c r="B15" s="69"/>
      <c r="C15" s="69"/>
      <c r="D15" s="69"/>
      <c r="E15" s="82"/>
      <c r="F15" s="18" t="s">
        <v>12</v>
      </c>
      <c r="G15" s="18" t="s">
        <v>13</v>
      </c>
      <c r="H15" s="18" t="s">
        <v>52</v>
      </c>
      <c r="I15" s="18" t="s">
        <v>15</v>
      </c>
      <c r="J15" s="69"/>
    </row>
    <row r="16" spans="1:10" x14ac:dyDescent="0.2">
      <c r="A16" s="19" t="s">
        <v>53</v>
      </c>
      <c r="B16" s="20" t="s">
        <v>26</v>
      </c>
      <c r="C16" s="20" t="s">
        <v>27</v>
      </c>
      <c r="D16" s="20" t="s">
        <v>28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</row>
    <row r="17" spans="1:10" x14ac:dyDescent="0.2">
      <c r="A17" s="19" t="s">
        <v>54</v>
      </c>
      <c r="B17" s="20" t="s">
        <v>32</v>
      </c>
      <c r="C17" s="20" t="s">
        <v>33</v>
      </c>
      <c r="D17" s="21" t="s">
        <v>34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</row>
    <row r="18" spans="1:10" x14ac:dyDescent="0.2">
      <c r="A18" s="22" t="s">
        <v>55</v>
      </c>
      <c r="B18" s="20">
        <v>6</v>
      </c>
      <c r="C18" s="20" t="s">
        <v>19</v>
      </c>
      <c r="D18" s="21" t="s">
        <v>20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</row>
    <row r="19" spans="1:10" x14ac:dyDescent="0.2">
      <c r="A19" s="22" t="s">
        <v>55</v>
      </c>
      <c r="B19" s="20">
        <v>6</v>
      </c>
      <c r="C19" s="20" t="s">
        <v>19</v>
      </c>
      <c r="D19" s="21" t="s">
        <v>46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</row>
    <row r="21" spans="1:10" x14ac:dyDescent="0.2">
      <c r="A21" s="81">
        <v>2017</v>
      </c>
      <c r="B21" s="81"/>
      <c r="C21" s="81"/>
      <c r="D21" s="81"/>
      <c r="E21" s="81"/>
      <c r="F21" s="81"/>
      <c r="G21" s="81"/>
      <c r="H21" s="81"/>
      <c r="I21" s="81"/>
      <c r="J21" s="81"/>
    </row>
    <row r="22" spans="1:10" x14ac:dyDescent="0.2">
      <c r="A22" s="69" t="s">
        <v>49</v>
      </c>
      <c r="B22" s="69" t="s">
        <v>50</v>
      </c>
      <c r="C22" s="69" t="s">
        <v>7</v>
      </c>
      <c r="D22" s="69" t="s">
        <v>51</v>
      </c>
      <c r="E22" s="69" t="s">
        <v>3</v>
      </c>
      <c r="F22" s="69"/>
      <c r="G22" s="69"/>
      <c r="H22" s="69"/>
      <c r="I22" s="69"/>
      <c r="J22" s="69" t="s">
        <v>4</v>
      </c>
    </row>
    <row r="23" spans="1:10" x14ac:dyDescent="0.2">
      <c r="A23" s="69"/>
      <c r="B23" s="69"/>
      <c r="C23" s="69"/>
      <c r="D23" s="69"/>
      <c r="E23" s="82" t="s">
        <v>9</v>
      </c>
      <c r="F23" s="82" t="s">
        <v>10</v>
      </c>
      <c r="G23" s="82"/>
      <c r="H23" s="82" t="s">
        <v>11</v>
      </c>
      <c r="I23" s="82"/>
      <c r="J23" s="69"/>
    </row>
    <row r="24" spans="1:10" x14ac:dyDescent="0.2">
      <c r="A24" s="69"/>
      <c r="B24" s="69"/>
      <c r="C24" s="69"/>
      <c r="D24" s="69"/>
      <c r="E24" s="82"/>
      <c r="F24" s="82"/>
      <c r="G24" s="82"/>
      <c r="H24" s="82"/>
      <c r="I24" s="82"/>
      <c r="J24" s="69"/>
    </row>
    <row r="25" spans="1:10" ht="30" x14ac:dyDescent="0.2">
      <c r="A25" s="69"/>
      <c r="B25" s="69"/>
      <c r="C25" s="69"/>
      <c r="D25" s="69"/>
      <c r="E25" s="82"/>
      <c r="F25" s="18" t="s">
        <v>12</v>
      </c>
      <c r="G25" s="18" t="s">
        <v>13</v>
      </c>
      <c r="H25" s="18" t="s">
        <v>52</v>
      </c>
      <c r="I25" s="18" t="s">
        <v>15</v>
      </c>
      <c r="J25" s="69"/>
    </row>
    <row r="26" spans="1:10" x14ac:dyDescent="0.2">
      <c r="A26" s="19" t="s">
        <v>53</v>
      </c>
      <c r="B26" s="20" t="s">
        <v>26</v>
      </c>
      <c r="C26" s="20" t="s">
        <v>27</v>
      </c>
      <c r="D26" s="20" t="s">
        <v>28</v>
      </c>
      <c r="E26" s="24">
        <f>SUM(F26:J26)</f>
        <v>36052.631578947367</v>
      </c>
      <c r="F26" s="24">
        <v>34250</v>
      </c>
      <c r="G26" s="24">
        <v>0</v>
      </c>
      <c r="H26" s="24">
        <f>(F26*5)/95</f>
        <v>1802.6315789473683</v>
      </c>
      <c r="I26" s="24">
        <v>0</v>
      </c>
      <c r="J26" s="24">
        <v>0</v>
      </c>
    </row>
    <row r="27" spans="1:10" x14ac:dyDescent="0.2">
      <c r="A27" s="19" t="s">
        <v>54</v>
      </c>
      <c r="B27" s="20" t="s">
        <v>32</v>
      </c>
      <c r="C27" s="20" t="s">
        <v>33</v>
      </c>
      <c r="D27" s="21" t="s">
        <v>34</v>
      </c>
      <c r="E27" s="24">
        <f t="shared" ref="E27:E29" si="2">SUM(F27:J27)</f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</row>
    <row r="28" spans="1:10" x14ac:dyDescent="0.2">
      <c r="A28" s="22" t="s">
        <v>55</v>
      </c>
      <c r="B28" s="20">
        <v>6</v>
      </c>
      <c r="C28" s="20" t="s">
        <v>19</v>
      </c>
      <c r="D28" s="21" t="s">
        <v>20</v>
      </c>
      <c r="E28" s="24">
        <f t="shared" si="2"/>
        <v>13804.009999999998</v>
      </c>
      <c r="F28" s="24">
        <f>'[1]e)'!I56+'[1]e)'!I57+'[1]e)'!I58+'[1]e)'!I59+'[1]e)'!I70+'[1]e)'!I71+'[1]e)'!I72</f>
        <v>5884.84</v>
      </c>
      <c r="G28" s="24">
        <f>'[1]e)'!J56+'[1]e)'!J57+'[1]e)'!J58+'[1]e)'!J59+'[1]e)'!J70+'[1]e)'!J71+'[1]e)'!J72</f>
        <v>1961.61</v>
      </c>
      <c r="H28" s="24">
        <f>'[1]e)'!K56+'[1]e)'!K57+'[1]e)'!K58+'[1]e)'!K59+'[1]e)'!K70+'[1]e)'!K71+'[1]e)'!K72</f>
        <v>0</v>
      </c>
      <c r="I28" s="24">
        <f>'[1]e)'!L56+'[1]e)'!L57+'[1]e)'!L58+'[1]e)'!L59+'[1]e)'!L70+'[1]e)'!L71+'[1]e)'!L72</f>
        <v>5957.5599999999995</v>
      </c>
      <c r="J28" s="24">
        <v>0</v>
      </c>
    </row>
    <row r="29" spans="1:10" x14ac:dyDescent="0.2">
      <c r="A29" s="22" t="s">
        <v>55</v>
      </c>
      <c r="B29" s="20">
        <v>6</v>
      </c>
      <c r="C29" s="20" t="s">
        <v>19</v>
      </c>
      <c r="D29" s="21" t="s">
        <v>46</v>
      </c>
      <c r="E29" s="24">
        <f t="shared" si="2"/>
        <v>590.57999999999993</v>
      </c>
      <c r="F29" s="24">
        <f>'[1]e)'!I73</f>
        <v>398.64</v>
      </c>
      <c r="G29" s="24">
        <f>'[1]e)'!J73</f>
        <v>132.88</v>
      </c>
      <c r="H29" s="24">
        <f>'[1]e)'!K73</f>
        <v>0</v>
      </c>
      <c r="I29" s="24">
        <f>'[1]e)'!L73</f>
        <v>59.06</v>
      </c>
      <c r="J29" s="24">
        <v>0</v>
      </c>
    </row>
    <row r="30" spans="1:10" x14ac:dyDescent="0.2">
      <c r="E30" s="23"/>
      <c r="F30" s="23"/>
      <c r="G30" s="23"/>
      <c r="H30" s="23"/>
      <c r="I30" s="23"/>
      <c r="J30" s="23"/>
    </row>
    <row r="31" spans="1:10" x14ac:dyDescent="0.2">
      <c r="A31" s="81">
        <v>2018</v>
      </c>
      <c r="B31" s="81"/>
      <c r="C31" s="81"/>
      <c r="D31" s="81"/>
      <c r="E31" s="81"/>
      <c r="F31" s="81"/>
      <c r="G31" s="81"/>
      <c r="H31" s="81"/>
      <c r="I31" s="81"/>
      <c r="J31" s="81"/>
    </row>
    <row r="32" spans="1:10" x14ac:dyDescent="0.2">
      <c r="A32" s="69" t="s">
        <v>49</v>
      </c>
      <c r="B32" s="69" t="s">
        <v>50</v>
      </c>
      <c r="C32" s="69" t="s">
        <v>7</v>
      </c>
      <c r="D32" s="69" t="s">
        <v>51</v>
      </c>
      <c r="E32" s="69" t="s">
        <v>3</v>
      </c>
      <c r="F32" s="69"/>
      <c r="G32" s="69"/>
      <c r="H32" s="69"/>
      <c r="I32" s="69"/>
      <c r="J32" s="69" t="s">
        <v>4</v>
      </c>
    </row>
    <row r="33" spans="1:10" x14ac:dyDescent="0.2">
      <c r="A33" s="69"/>
      <c r="B33" s="69"/>
      <c r="C33" s="69"/>
      <c r="D33" s="69"/>
      <c r="E33" s="82" t="s">
        <v>9</v>
      </c>
      <c r="F33" s="82" t="s">
        <v>10</v>
      </c>
      <c r="G33" s="82"/>
      <c r="H33" s="82" t="s">
        <v>11</v>
      </c>
      <c r="I33" s="82"/>
      <c r="J33" s="69"/>
    </row>
    <row r="34" spans="1:10" x14ac:dyDescent="0.2">
      <c r="A34" s="69"/>
      <c r="B34" s="69"/>
      <c r="C34" s="69"/>
      <c r="D34" s="69"/>
      <c r="E34" s="82"/>
      <c r="F34" s="82"/>
      <c r="G34" s="82"/>
      <c r="H34" s="82"/>
      <c r="I34" s="82"/>
      <c r="J34" s="69"/>
    </row>
    <row r="35" spans="1:10" ht="30" x14ac:dyDescent="0.2">
      <c r="A35" s="69"/>
      <c r="B35" s="69"/>
      <c r="C35" s="69"/>
      <c r="D35" s="69"/>
      <c r="E35" s="82"/>
      <c r="F35" s="18" t="s">
        <v>12</v>
      </c>
      <c r="G35" s="18" t="s">
        <v>13</v>
      </c>
      <c r="H35" s="18" t="s">
        <v>52</v>
      </c>
      <c r="I35" s="18" t="s">
        <v>15</v>
      </c>
      <c r="J35" s="69"/>
    </row>
    <row r="36" spans="1:10" x14ac:dyDescent="0.2">
      <c r="A36" s="19" t="s">
        <v>53</v>
      </c>
      <c r="B36" s="20" t="s">
        <v>26</v>
      </c>
      <c r="C36" s="20" t="s">
        <v>27</v>
      </c>
      <c r="D36" s="20" t="s">
        <v>28</v>
      </c>
      <c r="E36" s="24">
        <f>SUM(F36:J36)</f>
        <v>5263.1578947368416</v>
      </c>
      <c r="F36" s="24">
        <v>5000</v>
      </c>
      <c r="G36" s="24">
        <v>0</v>
      </c>
      <c r="H36" s="24">
        <v>105.26315789473684</v>
      </c>
      <c r="I36" s="24">
        <v>157.89473684210526</v>
      </c>
      <c r="J36" s="24">
        <f>[2]finanční_plán!M91+[2]finanční_plán!M92+[2]finanční_plán!M94+[2]finanční_plán!M96+[2]finanční_plán!M97+[2]finanční_plán!M98</f>
        <v>0</v>
      </c>
    </row>
    <row r="37" spans="1:10" x14ac:dyDescent="0.2">
      <c r="A37" s="19" t="s">
        <v>54</v>
      </c>
      <c r="B37" s="20" t="s">
        <v>32</v>
      </c>
      <c r="C37" s="20" t="s">
        <v>33</v>
      </c>
      <c r="D37" s="21" t="s">
        <v>34</v>
      </c>
      <c r="E37" s="24">
        <f t="shared" ref="E37:E39" si="3">SUM(F37:J37)</f>
        <v>2047.0499999999997</v>
      </c>
      <c r="F37" s="24">
        <v>1739.9999999999998</v>
      </c>
      <c r="G37" s="24">
        <v>267.75</v>
      </c>
      <c r="H37" s="24">
        <v>12.739999999999998</v>
      </c>
      <c r="I37" s="24">
        <v>26.56</v>
      </c>
      <c r="J37" s="24">
        <f>[2]finanční_plán!M93+[2]finanční_plán!M95+[2]finanční_plán!M99+[2]finanční_plán!M103</f>
        <v>0</v>
      </c>
    </row>
    <row r="38" spans="1:10" x14ac:dyDescent="0.2">
      <c r="A38" s="22" t="s">
        <v>55</v>
      </c>
      <c r="B38" s="20">
        <v>6</v>
      </c>
      <c r="C38" s="20" t="s">
        <v>19</v>
      </c>
      <c r="D38" s="21" t="s">
        <v>20</v>
      </c>
      <c r="E38" s="24">
        <f t="shared" si="3"/>
        <v>26664.396000000001</v>
      </c>
      <c r="F38" s="24">
        <v>11575.21</v>
      </c>
      <c r="G38" s="24">
        <v>3858.3999999999996</v>
      </c>
      <c r="H38" s="24">
        <v>222.226</v>
      </c>
      <c r="I38" s="24">
        <v>11008.560000000001</v>
      </c>
      <c r="J38" s="24">
        <f>[2]finanční_plán!M87+[2]finanční_plán!M88+[2]finanční_plán!M89+[2]finanční_plán!M90+[2]finanční_plán!M100+[2]finanční_plán!M101+[2]finanční_plán!M102+[2]finanční_plán!M104+[2]finanční_plán!M105+[2]finanční_plán!M106</f>
        <v>0</v>
      </c>
    </row>
    <row r="39" spans="1:10" x14ac:dyDescent="0.2">
      <c r="A39" s="22" t="s">
        <v>55</v>
      </c>
      <c r="B39" s="20">
        <v>6</v>
      </c>
      <c r="C39" s="20" t="s">
        <v>19</v>
      </c>
      <c r="D39" s="21" t="s">
        <v>46</v>
      </c>
      <c r="E39" s="24">
        <f t="shared" si="3"/>
        <v>590.57999999999993</v>
      </c>
      <c r="F39" s="24">
        <v>398.64</v>
      </c>
      <c r="G39" s="24">
        <v>132.88</v>
      </c>
      <c r="H39" s="24">
        <v>0</v>
      </c>
      <c r="I39" s="24">
        <v>59.06</v>
      </c>
      <c r="J39" s="24">
        <v>0</v>
      </c>
    </row>
    <row r="40" spans="1:10" x14ac:dyDescent="0.2">
      <c r="E40" s="23"/>
      <c r="F40" s="23"/>
      <c r="G40" s="23"/>
      <c r="H40" s="23"/>
      <c r="I40" s="23"/>
    </row>
    <row r="41" spans="1:10" x14ac:dyDescent="0.2">
      <c r="A41" s="81">
        <v>2019</v>
      </c>
      <c r="B41" s="81"/>
      <c r="C41" s="81"/>
      <c r="D41" s="81"/>
      <c r="E41" s="81"/>
      <c r="F41" s="81"/>
      <c r="G41" s="81"/>
      <c r="H41" s="81"/>
      <c r="I41" s="81"/>
      <c r="J41" s="81"/>
    </row>
    <row r="42" spans="1:10" x14ac:dyDescent="0.2">
      <c r="A42" s="69" t="s">
        <v>49</v>
      </c>
      <c r="B42" s="69" t="s">
        <v>50</v>
      </c>
      <c r="C42" s="69" t="s">
        <v>7</v>
      </c>
      <c r="D42" s="69" t="s">
        <v>51</v>
      </c>
      <c r="E42" s="69" t="s">
        <v>47</v>
      </c>
      <c r="F42" s="69"/>
      <c r="G42" s="69"/>
      <c r="H42" s="69"/>
      <c r="I42" s="69"/>
      <c r="J42" s="69" t="s">
        <v>4</v>
      </c>
    </row>
    <row r="43" spans="1:10" x14ac:dyDescent="0.2">
      <c r="A43" s="69"/>
      <c r="B43" s="69"/>
      <c r="C43" s="69"/>
      <c r="D43" s="69"/>
      <c r="E43" s="82" t="s">
        <v>9</v>
      </c>
      <c r="F43" s="82" t="s">
        <v>10</v>
      </c>
      <c r="G43" s="82"/>
      <c r="H43" s="82" t="s">
        <v>11</v>
      </c>
      <c r="I43" s="82"/>
      <c r="J43" s="69"/>
    </row>
    <row r="44" spans="1:10" x14ac:dyDescent="0.2">
      <c r="A44" s="69"/>
      <c r="B44" s="69"/>
      <c r="C44" s="69"/>
      <c r="D44" s="69"/>
      <c r="E44" s="82"/>
      <c r="F44" s="82"/>
      <c r="G44" s="82"/>
      <c r="H44" s="82"/>
      <c r="I44" s="82"/>
      <c r="J44" s="69"/>
    </row>
    <row r="45" spans="1:10" ht="30" x14ac:dyDescent="0.2">
      <c r="A45" s="69"/>
      <c r="B45" s="69"/>
      <c r="C45" s="69"/>
      <c r="D45" s="69"/>
      <c r="E45" s="82"/>
      <c r="F45" s="18" t="s">
        <v>12</v>
      </c>
      <c r="G45" s="18" t="s">
        <v>13</v>
      </c>
      <c r="H45" s="18" t="s">
        <v>52</v>
      </c>
      <c r="I45" s="18" t="s">
        <v>15</v>
      </c>
      <c r="J45" s="69"/>
    </row>
    <row r="46" spans="1:10" x14ac:dyDescent="0.2">
      <c r="A46" s="19" t="s">
        <v>53</v>
      </c>
      <c r="B46" s="20" t="s">
        <v>26</v>
      </c>
      <c r="C46" s="20" t="s">
        <v>27</v>
      </c>
      <c r="D46" s="20" t="s">
        <v>28</v>
      </c>
      <c r="E46" s="24">
        <f>SUM(F46:J46)</f>
        <v>27244.21052631579</v>
      </c>
      <c r="F46" s="24">
        <v>25882</v>
      </c>
      <c r="G46" s="24">
        <v>0</v>
      </c>
      <c r="H46" s="24">
        <f>(F46*5)/95</f>
        <v>1362.2105263157894</v>
      </c>
      <c r="I46" s="24">
        <v>0</v>
      </c>
      <c r="J46" s="24">
        <f>[2]finanční_plán!M118+[2]finanční_plán!M119+[2]finanční_plán!M121+[2]finanční_plán!M123+[2]finanční_plán!M124+[2]finanční_plán!M125</f>
        <v>0</v>
      </c>
    </row>
    <row r="47" spans="1:10" x14ac:dyDescent="0.2">
      <c r="A47" s="19" t="s">
        <v>54</v>
      </c>
      <c r="B47" s="20" t="s">
        <v>32</v>
      </c>
      <c r="C47" s="20" t="s">
        <v>33</v>
      </c>
      <c r="D47" s="21" t="s">
        <v>34</v>
      </c>
      <c r="E47" s="24">
        <f t="shared" ref="E47:E49" si="4">SUM(F47:J47)</f>
        <v>3922.8999999999996</v>
      </c>
      <c r="F47" s="24">
        <v>3334.47</v>
      </c>
      <c r="G47" s="24">
        <v>446.19</v>
      </c>
      <c r="H47" s="24">
        <v>21.24</v>
      </c>
      <c r="I47" s="24">
        <v>121</v>
      </c>
      <c r="J47" s="24">
        <f>[2]finanční_plán!M120+[2]finanční_plán!M122+[2]finanční_plán!M126+[2]finanční_plán!M130</f>
        <v>0</v>
      </c>
    </row>
    <row r="48" spans="1:10" x14ac:dyDescent="0.2">
      <c r="A48" s="22" t="s">
        <v>55</v>
      </c>
      <c r="B48" s="20">
        <v>6</v>
      </c>
      <c r="C48" s="20" t="s">
        <v>19</v>
      </c>
      <c r="D48" s="21" t="s">
        <v>20</v>
      </c>
      <c r="E48" s="24">
        <f t="shared" si="4"/>
        <v>12692.9</v>
      </c>
      <c r="F48" s="24">
        <v>5134.84</v>
      </c>
      <c r="G48" s="24">
        <v>1711.61</v>
      </c>
      <c r="H48" s="24">
        <v>0</v>
      </c>
      <c r="I48" s="24">
        <v>5846.45</v>
      </c>
      <c r="J48" s="24">
        <f>[2]finanční_plán!M114+[2]finanční_plán!M115+[2]finanční_plán!M116+[2]finanční_plán!M117+[2]finanční_plán!M127+[2]finanční_plán!M128+[2]finanční_plán!M129+[2]finanční_plán!M131+[2]finanční_plán!M132+[2]finanční_plán!M133</f>
        <v>0</v>
      </c>
    </row>
    <row r="49" spans="1:10" x14ac:dyDescent="0.2">
      <c r="A49" s="22" t="s">
        <v>55</v>
      </c>
      <c r="B49" s="20">
        <v>6</v>
      </c>
      <c r="C49" s="20" t="s">
        <v>19</v>
      </c>
      <c r="D49" s="21" t="s">
        <v>46</v>
      </c>
      <c r="E49" s="24">
        <f t="shared" si="4"/>
        <v>0</v>
      </c>
      <c r="F49" s="24">
        <f>'[1]e)'!I125</f>
        <v>0</v>
      </c>
      <c r="G49" s="24">
        <f>'[1]e)'!J125</f>
        <v>0</v>
      </c>
      <c r="H49" s="24">
        <f>'[1]e)'!K125</f>
        <v>0</v>
      </c>
      <c r="I49" s="24">
        <f>'[1]e)'!L125</f>
        <v>0</v>
      </c>
      <c r="J49" s="24">
        <v>0</v>
      </c>
    </row>
    <row r="50" spans="1:10" x14ac:dyDescent="0.2">
      <c r="E50" s="23"/>
      <c r="F50" s="23"/>
      <c r="G50" s="23"/>
      <c r="H50" s="23"/>
      <c r="I50" s="23"/>
    </row>
    <row r="51" spans="1:10" x14ac:dyDescent="0.2">
      <c r="A51" s="81">
        <v>2020</v>
      </c>
      <c r="B51" s="81"/>
      <c r="C51" s="81"/>
      <c r="D51" s="81"/>
      <c r="E51" s="81"/>
      <c r="F51" s="81"/>
      <c r="G51" s="81"/>
      <c r="H51" s="81"/>
      <c r="I51" s="81"/>
      <c r="J51" s="81"/>
    </row>
    <row r="52" spans="1:10" x14ac:dyDescent="0.2">
      <c r="A52" s="69" t="s">
        <v>49</v>
      </c>
      <c r="B52" s="69" t="s">
        <v>50</v>
      </c>
      <c r="C52" s="69" t="s">
        <v>7</v>
      </c>
      <c r="D52" s="69" t="s">
        <v>51</v>
      </c>
      <c r="E52" s="69" t="s">
        <v>3</v>
      </c>
      <c r="F52" s="69"/>
      <c r="G52" s="69"/>
      <c r="H52" s="69"/>
      <c r="I52" s="69"/>
      <c r="J52" s="69" t="s">
        <v>4</v>
      </c>
    </row>
    <row r="53" spans="1:10" x14ac:dyDescent="0.2">
      <c r="A53" s="69"/>
      <c r="B53" s="69"/>
      <c r="C53" s="69"/>
      <c r="D53" s="69"/>
      <c r="E53" s="82" t="s">
        <v>9</v>
      </c>
      <c r="F53" s="82" t="s">
        <v>10</v>
      </c>
      <c r="G53" s="82"/>
      <c r="H53" s="82" t="s">
        <v>11</v>
      </c>
      <c r="I53" s="82"/>
      <c r="J53" s="69"/>
    </row>
    <row r="54" spans="1:10" x14ac:dyDescent="0.2">
      <c r="A54" s="69"/>
      <c r="B54" s="69"/>
      <c r="C54" s="69"/>
      <c r="D54" s="69"/>
      <c r="E54" s="82"/>
      <c r="F54" s="82"/>
      <c r="G54" s="82"/>
      <c r="H54" s="82"/>
      <c r="I54" s="82"/>
      <c r="J54" s="69"/>
    </row>
    <row r="55" spans="1:10" ht="30" x14ac:dyDescent="0.2">
      <c r="A55" s="69"/>
      <c r="B55" s="69"/>
      <c r="C55" s="69"/>
      <c r="D55" s="69"/>
      <c r="E55" s="82"/>
      <c r="F55" s="18" t="s">
        <v>12</v>
      </c>
      <c r="G55" s="18" t="s">
        <v>13</v>
      </c>
      <c r="H55" s="18" t="s">
        <v>52</v>
      </c>
      <c r="I55" s="18" t="s">
        <v>15</v>
      </c>
      <c r="J55" s="69"/>
    </row>
    <row r="56" spans="1:10" x14ac:dyDescent="0.2">
      <c r="A56" s="19" t="s">
        <v>53</v>
      </c>
      <c r="B56" s="20" t="s">
        <v>26</v>
      </c>
      <c r="C56" s="20" t="s">
        <v>27</v>
      </c>
      <c r="D56" s="20" t="s">
        <v>28</v>
      </c>
      <c r="E56" s="24">
        <f>SUM(F56:J56)</f>
        <v>6052.6315789473683</v>
      </c>
      <c r="F56" s="24">
        <v>5750</v>
      </c>
      <c r="G56" s="24">
        <v>0</v>
      </c>
      <c r="H56" s="24">
        <v>250</v>
      </c>
      <c r="I56" s="24">
        <v>52.631578947368418</v>
      </c>
      <c r="J56" s="24">
        <f>[2]finanční_plán!M145+[2]finanční_plán!M146+[2]finanční_plán!M148+[2]finanční_plán!M150+[2]finanční_plán!M151+[2]finanční_plán!M152</f>
        <v>0</v>
      </c>
    </row>
    <row r="57" spans="1:10" x14ac:dyDescent="0.2">
      <c r="A57" s="19" t="s">
        <v>54</v>
      </c>
      <c r="B57" s="20" t="s">
        <v>32</v>
      </c>
      <c r="C57" s="20" t="s">
        <v>33</v>
      </c>
      <c r="D57" s="21" t="s">
        <v>34</v>
      </c>
      <c r="E57" s="24">
        <f t="shared" ref="E57:E59" si="5">SUM(F57:J57)</f>
        <v>4093.6</v>
      </c>
      <c r="F57" s="24">
        <v>3479.56</v>
      </c>
      <c r="G57" s="24">
        <v>382.5</v>
      </c>
      <c r="H57" s="24">
        <v>14.72</v>
      </c>
      <c r="I57" s="24">
        <v>216.82000000000002</v>
      </c>
      <c r="J57" s="24">
        <f>[2]finanční_plán!M147+[2]finanční_plán!M149+[2]finanční_plán!M153+[2]finanční_plán!M157</f>
        <v>0</v>
      </c>
    </row>
    <row r="58" spans="1:10" x14ac:dyDescent="0.2">
      <c r="A58" s="22" t="s">
        <v>55</v>
      </c>
      <c r="B58" s="20">
        <v>6</v>
      </c>
      <c r="C58" s="20" t="s">
        <v>19</v>
      </c>
      <c r="D58" s="21" t="s">
        <v>20</v>
      </c>
      <c r="E58" s="24">
        <f t="shared" si="5"/>
        <v>11749.25</v>
      </c>
      <c r="F58" s="24">
        <v>4940.37</v>
      </c>
      <c r="G58" s="24">
        <v>1646.79</v>
      </c>
      <c r="H58" s="24">
        <v>166.67</v>
      </c>
      <c r="I58" s="24">
        <v>4995.42</v>
      </c>
      <c r="J58" s="24">
        <f>[2]finanční_plán!M141+[2]finanční_plán!M142+[2]finanční_plán!M143+[2]finanční_plán!M144+[2]finanční_plán!M154+[2]finanční_plán!M155+[2]finanční_plán!M156+[2]finanční_plán!M158+[2]finanční_plán!M159+[2]finanční_plán!M160</f>
        <v>0</v>
      </c>
    </row>
    <row r="59" spans="1:10" x14ac:dyDescent="0.2">
      <c r="A59" s="22" t="s">
        <v>55</v>
      </c>
      <c r="B59" s="20">
        <v>6</v>
      </c>
      <c r="C59" s="20" t="s">
        <v>19</v>
      </c>
      <c r="D59" s="21" t="s">
        <v>46</v>
      </c>
      <c r="E59" s="24">
        <f t="shared" si="5"/>
        <v>393.72</v>
      </c>
      <c r="F59" s="24">
        <v>265.76</v>
      </c>
      <c r="G59" s="24">
        <v>88.59</v>
      </c>
      <c r="H59" s="24">
        <v>0</v>
      </c>
      <c r="I59" s="24">
        <v>39.369999999999997</v>
      </c>
      <c r="J59" s="24">
        <v>0</v>
      </c>
    </row>
    <row r="60" spans="1:10" x14ac:dyDescent="0.2">
      <c r="E60" s="23"/>
      <c r="F60" s="23"/>
      <c r="G60" s="23"/>
      <c r="H60" s="23"/>
      <c r="I60" s="23"/>
    </row>
    <row r="61" spans="1:10" x14ac:dyDescent="0.2">
      <c r="A61" s="81">
        <v>2021</v>
      </c>
      <c r="B61" s="81"/>
      <c r="C61" s="81"/>
      <c r="D61" s="81"/>
      <c r="E61" s="81"/>
      <c r="F61" s="81"/>
      <c r="G61" s="81"/>
      <c r="H61" s="81"/>
      <c r="I61" s="81"/>
      <c r="J61" s="81"/>
    </row>
    <row r="62" spans="1:10" x14ac:dyDescent="0.2">
      <c r="A62" s="69" t="s">
        <v>49</v>
      </c>
      <c r="B62" s="69" t="s">
        <v>50</v>
      </c>
      <c r="C62" s="69" t="s">
        <v>7</v>
      </c>
      <c r="D62" s="69" t="s">
        <v>51</v>
      </c>
      <c r="E62" s="69" t="s">
        <v>3</v>
      </c>
      <c r="F62" s="69"/>
      <c r="G62" s="69"/>
      <c r="H62" s="69"/>
      <c r="I62" s="69"/>
      <c r="J62" s="69" t="s">
        <v>4</v>
      </c>
    </row>
    <row r="63" spans="1:10" x14ac:dyDescent="0.2">
      <c r="A63" s="69"/>
      <c r="B63" s="69"/>
      <c r="C63" s="69"/>
      <c r="D63" s="69"/>
      <c r="E63" s="82" t="s">
        <v>9</v>
      </c>
      <c r="F63" s="82" t="s">
        <v>10</v>
      </c>
      <c r="G63" s="82"/>
      <c r="H63" s="82" t="s">
        <v>11</v>
      </c>
      <c r="I63" s="82"/>
      <c r="J63" s="69"/>
    </row>
    <row r="64" spans="1:10" x14ac:dyDescent="0.2">
      <c r="A64" s="69"/>
      <c r="B64" s="69"/>
      <c r="C64" s="69"/>
      <c r="D64" s="69"/>
      <c r="E64" s="82"/>
      <c r="F64" s="82"/>
      <c r="G64" s="82"/>
      <c r="H64" s="82"/>
      <c r="I64" s="82"/>
      <c r="J64" s="69"/>
    </row>
    <row r="65" spans="1:10" ht="30" x14ac:dyDescent="0.2">
      <c r="A65" s="69"/>
      <c r="B65" s="69"/>
      <c r="C65" s="69"/>
      <c r="D65" s="69"/>
      <c r="E65" s="82"/>
      <c r="F65" s="18" t="s">
        <v>12</v>
      </c>
      <c r="G65" s="18" t="s">
        <v>13</v>
      </c>
      <c r="H65" s="18" t="s">
        <v>52</v>
      </c>
      <c r="I65" s="18" t="s">
        <v>15</v>
      </c>
      <c r="J65" s="69"/>
    </row>
    <row r="66" spans="1:10" x14ac:dyDescent="0.2">
      <c r="A66" s="19" t="s">
        <v>53</v>
      </c>
      <c r="B66" s="20" t="s">
        <v>26</v>
      </c>
      <c r="C66" s="20" t="s">
        <v>27</v>
      </c>
      <c r="D66" s="20" t="s">
        <v>28</v>
      </c>
      <c r="E66" s="24">
        <f>SUM(F66:J66)</f>
        <v>0</v>
      </c>
      <c r="F66" s="24">
        <v>0</v>
      </c>
      <c r="G66" s="24">
        <v>0</v>
      </c>
      <c r="H66" s="24">
        <v>0</v>
      </c>
      <c r="I66" s="24">
        <v>0</v>
      </c>
      <c r="J66" s="24">
        <f>[2]finanční_plán!M172+[2]finanční_plán!M173+[2]finanční_plán!M175+[2]finanční_plán!M177+[2]finanční_plán!M179+[2]finanční_plán!M178</f>
        <v>0</v>
      </c>
    </row>
    <row r="67" spans="1:10" x14ac:dyDescent="0.2">
      <c r="A67" s="19" t="s">
        <v>54</v>
      </c>
      <c r="B67" s="20" t="s">
        <v>32</v>
      </c>
      <c r="C67" s="20" t="s">
        <v>33</v>
      </c>
      <c r="D67" s="21" t="s">
        <v>34</v>
      </c>
      <c r="E67" s="24">
        <f t="shared" ref="E67:E69" si="6">SUM(F67:J67)</f>
        <v>3071.87</v>
      </c>
      <c r="F67" s="24">
        <v>2611.09</v>
      </c>
      <c r="G67" s="24">
        <v>340.27</v>
      </c>
      <c r="H67" s="24">
        <v>10.37</v>
      </c>
      <c r="I67" s="24">
        <v>110.14</v>
      </c>
      <c r="J67" s="24">
        <v>0</v>
      </c>
    </row>
    <row r="68" spans="1:10" x14ac:dyDescent="0.2">
      <c r="A68" s="22" t="s">
        <v>55</v>
      </c>
      <c r="B68" s="20">
        <v>6</v>
      </c>
      <c r="C68" s="20" t="s">
        <v>19</v>
      </c>
      <c r="D68" s="21" t="s">
        <v>20</v>
      </c>
      <c r="E68" s="24">
        <f t="shared" si="6"/>
        <v>12804.009999999998</v>
      </c>
      <c r="F68" s="24">
        <v>5134.84</v>
      </c>
      <c r="G68" s="24">
        <v>1711.61</v>
      </c>
      <c r="H68" s="24">
        <v>0</v>
      </c>
      <c r="I68" s="24">
        <v>5957.5599999999995</v>
      </c>
      <c r="J68" s="24">
        <f>[2]finanční_plán!M168+[2]finanční_plán!M169+[2]finanční_plán!M170+[2]finanční_plán!M171+[2]finanční_plán!M181+[2]finanční_plán!M182+[2]finanční_plán!M183+[2]finanční_plán!M185+[2]finanční_plán!M186+[2]finanční_plán!M187</f>
        <v>0</v>
      </c>
    </row>
    <row r="69" spans="1:10" x14ac:dyDescent="0.2">
      <c r="A69" s="22" t="s">
        <v>55</v>
      </c>
      <c r="B69" s="20">
        <v>6</v>
      </c>
      <c r="C69" s="20" t="s">
        <v>19</v>
      </c>
      <c r="D69" s="21" t="s">
        <v>46</v>
      </c>
      <c r="E69" s="24">
        <f t="shared" si="6"/>
        <v>393.72</v>
      </c>
      <c r="F69" s="24">
        <v>265.76</v>
      </c>
      <c r="G69" s="24">
        <v>88.59</v>
      </c>
      <c r="H69" s="24">
        <v>0</v>
      </c>
      <c r="I69" s="24">
        <v>39.369999999999997</v>
      </c>
      <c r="J69" s="24">
        <v>0</v>
      </c>
    </row>
    <row r="70" spans="1:10" x14ac:dyDescent="0.2">
      <c r="E70" s="23"/>
      <c r="F70" s="23"/>
      <c r="G70" s="23"/>
      <c r="H70" s="23"/>
      <c r="I70" s="23"/>
    </row>
    <row r="71" spans="1:10" x14ac:dyDescent="0.2">
      <c r="A71" s="81">
        <v>2022</v>
      </c>
      <c r="B71" s="81"/>
      <c r="C71" s="81"/>
      <c r="D71" s="81"/>
      <c r="E71" s="81"/>
      <c r="F71" s="81"/>
      <c r="G71" s="81"/>
      <c r="H71" s="81"/>
      <c r="I71" s="81"/>
      <c r="J71" s="81"/>
    </row>
    <row r="72" spans="1:10" x14ac:dyDescent="0.2">
      <c r="A72" s="69" t="s">
        <v>49</v>
      </c>
      <c r="B72" s="69" t="s">
        <v>50</v>
      </c>
      <c r="C72" s="69" t="s">
        <v>7</v>
      </c>
      <c r="D72" s="69" t="s">
        <v>51</v>
      </c>
      <c r="E72" s="69" t="s">
        <v>3</v>
      </c>
      <c r="F72" s="69"/>
      <c r="G72" s="69"/>
      <c r="H72" s="69"/>
      <c r="I72" s="69"/>
      <c r="J72" s="69" t="s">
        <v>4</v>
      </c>
    </row>
    <row r="73" spans="1:10" x14ac:dyDescent="0.2">
      <c r="A73" s="69"/>
      <c r="B73" s="69"/>
      <c r="C73" s="69"/>
      <c r="D73" s="69"/>
      <c r="E73" s="82" t="s">
        <v>9</v>
      </c>
      <c r="F73" s="82" t="s">
        <v>10</v>
      </c>
      <c r="G73" s="82"/>
      <c r="H73" s="82" t="s">
        <v>11</v>
      </c>
      <c r="I73" s="82"/>
      <c r="J73" s="69"/>
    </row>
    <row r="74" spans="1:10" x14ac:dyDescent="0.2">
      <c r="A74" s="69"/>
      <c r="B74" s="69"/>
      <c r="C74" s="69"/>
      <c r="D74" s="69"/>
      <c r="E74" s="82"/>
      <c r="F74" s="82"/>
      <c r="G74" s="82"/>
      <c r="H74" s="82"/>
      <c r="I74" s="82"/>
      <c r="J74" s="69"/>
    </row>
    <row r="75" spans="1:10" ht="30" x14ac:dyDescent="0.2">
      <c r="A75" s="69"/>
      <c r="B75" s="69"/>
      <c r="C75" s="69"/>
      <c r="D75" s="69"/>
      <c r="E75" s="82"/>
      <c r="F75" s="18" t="s">
        <v>12</v>
      </c>
      <c r="G75" s="18" t="s">
        <v>13</v>
      </c>
      <c r="H75" s="18" t="s">
        <v>52</v>
      </c>
      <c r="I75" s="18" t="s">
        <v>15</v>
      </c>
      <c r="J75" s="69"/>
    </row>
    <row r="76" spans="1:10" x14ac:dyDescent="0.2">
      <c r="A76" s="19" t="s">
        <v>53</v>
      </c>
      <c r="B76" s="20" t="s">
        <v>26</v>
      </c>
      <c r="C76" s="20" t="s">
        <v>27</v>
      </c>
      <c r="D76" s="20" t="s">
        <v>28</v>
      </c>
      <c r="E76" s="24">
        <f>SUM(F76:J76)</f>
        <v>2105.2631578947367</v>
      </c>
      <c r="F76" s="24">
        <v>2000</v>
      </c>
      <c r="G76" s="24">
        <v>0</v>
      </c>
      <c r="H76" s="24">
        <v>105.26315789473684</v>
      </c>
      <c r="I76" s="24">
        <v>0</v>
      </c>
      <c r="J76" s="24">
        <f>[2]finanční_plán!M199+[2]finanční_plán!M200+[2]finanční_plán!M202+[2]finanční_plán!M204+[2]finanční_plán!M205+[2]finanční_plán!M206</f>
        <v>0</v>
      </c>
    </row>
    <row r="77" spans="1:10" x14ac:dyDescent="0.2">
      <c r="A77" s="19" t="s">
        <v>54</v>
      </c>
      <c r="B77" s="20" t="s">
        <v>32</v>
      </c>
      <c r="C77" s="20" t="s">
        <v>33</v>
      </c>
      <c r="D77" s="21" t="s">
        <v>34</v>
      </c>
      <c r="E77" s="24">
        <f t="shared" ref="E77:E79" si="7">SUM(F77:J77)</f>
        <v>2217.56</v>
      </c>
      <c r="F77" s="24">
        <v>1884.92</v>
      </c>
      <c r="G77" s="24">
        <v>136.05000000000001</v>
      </c>
      <c r="H77" s="24">
        <v>4.1500000000000004</v>
      </c>
      <c r="I77" s="24">
        <v>192.44</v>
      </c>
      <c r="J77" s="24">
        <v>0</v>
      </c>
    </row>
    <row r="78" spans="1:10" x14ac:dyDescent="0.2">
      <c r="A78" s="22" t="s">
        <v>55</v>
      </c>
      <c r="B78" s="20">
        <v>6</v>
      </c>
      <c r="C78" s="20" t="s">
        <v>19</v>
      </c>
      <c r="D78" s="21" t="s">
        <v>20</v>
      </c>
      <c r="E78" s="24">
        <f t="shared" si="7"/>
        <v>1000</v>
      </c>
      <c r="F78" s="24">
        <v>750</v>
      </c>
      <c r="G78" s="24">
        <v>250</v>
      </c>
      <c r="H78" s="24">
        <v>0</v>
      </c>
      <c r="I78" s="24">
        <v>0</v>
      </c>
      <c r="J78" s="24">
        <f>[2]finanční_plán!M195+[2]finanční_plán!M196+[2]finanční_plán!M197+[2]finanční_plán!M198+[2]finanční_plán!M208+[2]finanční_plán!M209+[2]finanční_plán!M210+[2]finanční_plán!M212+[2]finanční_plán!M213+[2]finanční_plán!M214</f>
        <v>0</v>
      </c>
    </row>
    <row r="79" spans="1:10" x14ac:dyDescent="0.2">
      <c r="A79" s="22" t="s">
        <v>55</v>
      </c>
      <c r="B79" s="20">
        <v>6</v>
      </c>
      <c r="C79" s="20" t="s">
        <v>19</v>
      </c>
      <c r="D79" s="21" t="s">
        <v>46</v>
      </c>
      <c r="E79" s="24">
        <f t="shared" si="7"/>
        <v>393.71</v>
      </c>
      <c r="F79" s="24">
        <v>265.76</v>
      </c>
      <c r="G79" s="24">
        <v>88.58</v>
      </c>
      <c r="H79" s="24">
        <v>0</v>
      </c>
      <c r="I79" s="24">
        <v>39.369999999999997</v>
      </c>
      <c r="J79" s="24">
        <v>0</v>
      </c>
    </row>
    <row r="80" spans="1:10" x14ac:dyDescent="0.2">
      <c r="E80" s="23"/>
      <c r="F80" s="23"/>
      <c r="G80" s="23"/>
      <c r="H80" s="23"/>
      <c r="I80" s="23"/>
    </row>
    <row r="81" spans="1:10" x14ac:dyDescent="0.2">
      <c r="A81" s="81">
        <v>2023</v>
      </c>
      <c r="B81" s="81"/>
      <c r="C81" s="81"/>
      <c r="D81" s="81"/>
      <c r="E81" s="81"/>
      <c r="F81" s="81"/>
      <c r="G81" s="81"/>
      <c r="H81" s="81"/>
      <c r="I81" s="81"/>
      <c r="J81" s="81"/>
    </row>
    <row r="82" spans="1:10" x14ac:dyDescent="0.2">
      <c r="A82" s="69" t="s">
        <v>49</v>
      </c>
      <c r="B82" s="69" t="s">
        <v>50</v>
      </c>
      <c r="C82" s="69" t="s">
        <v>7</v>
      </c>
      <c r="D82" s="69" t="s">
        <v>51</v>
      </c>
      <c r="E82" s="69" t="s">
        <v>3</v>
      </c>
      <c r="F82" s="69"/>
      <c r="G82" s="69"/>
      <c r="H82" s="69"/>
      <c r="I82" s="69"/>
      <c r="J82" s="69" t="s">
        <v>4</v>
      </c>
    </row>
    <row r="83" spans="1:10" x14ac:dyDescent="0.2">
      <c r="A83" s="69"/>
      <c r="B83" s="69"/>
      <c r="C83" s="69"/>
      <c r="D83" s="69"/>
      <c r="E83" s="82" t="s">
        <v>9</v>
      </c>
      <c r="F83" s="82" t="s">
        <v>10</v>
      </c>
      <c r="G83" s="82"/>
      <c r="H83" s="82" t="s">
        <v>11</v>
      </c>
      <c r="I83" s="82"/>
      <c r="J83" s="69"/>
    </row>
    <row r="84" spans="1:10" x14ac:dyDescent="0.2">
      <c r="A84" s="69"/>
      <c r="B84" s="69"/>
      <c r="C84" s="69"/>
      <c r="D84" s="69"/>
      <c r="E84" s="82"/>
      <c r="F84" s="82"/>
      <c r="G84" s="82"/>
      <c r="H84" s="82"/>
      <c r="I84" s="82"/>
      <c r="J84" s="69"/>
    </row>
    <row r="85" spans="1:10" ht="30" x14ac:dyDescent="0.2">
      <c r="A85" s="69"/>
      <c r="B85" s="69"/>
      <c r="C85" s="69"/>
      <c r="D85" s="69"/>
      <c r="E85" s="82"/>
      <c r="F85" s="18" t="s">
        <v>12</v>
      </c>
      <c r="G85" s="18" t="s">
        <v>13</v>
      </c>
      <c r="H85" s="18" t="s">
        <v>52</v>
      </c>
      <c r="I85" s="18" t="s">
        <v>15</v>
      </c>
      <c r="J85" s="69"/>
    </row>
    <row r="86" spans="1:10" x14ac:dyDescent="0.2">
      <c r="A86" s="19" t="s">
        <v>53</v>
      </c>
      <c r="B86" s="20" t="s">
        <v>26</v>
      </c>
      <c r="C86" s="20" t="s">
        <v>27</v>
      </c>
      <c r="D86" s="20" t="s">
        <v>28</v>
      </c>
      <c r="E86" s="24">
        <f>SUM(F86:J86)</f>
        <v>0</v>
      </c>
      <c r="F86" s="24">
        <v>0</v>
      </c>
      <c r="G86" s="24">
        <v>0</v>
      </c>
      <c r="H86" s="24">
        <v>0</v>
      </c>
      <c r="I86" s="24">
        <v>0</v>
      </c>
      <c r="J86" s="24">
        <f>[2]finanční_plán!M226+[2]finanční_plán!M227+[2]finanční_plán!M229+[2]finanční_plán!M231+[2]finanční_plán!M232+[2]finanční_plán!M233</f>
        <v>0</v>
      </c>
    </row>
    <row r="87" spans="1:10" x14ac:dyDescent="0.2">
      <c r="A87" s="19" t="s">
        <v>54</v>
      </c>
      <c r="B87" s="20" t="s">
        <v>32</v>
      </c>
      <c r="C87" s="20" t="s">
        <v>33</v>
      </c>
      <c r="D87" s="21" t="s">
        <v>34</v>
      </c>
      <c r="E87" s="24">
        <f t="shared" ref="E87:E89" si="8">SUM(F87:J87)</f>
        <v>0</v>
      </c>
      <c r="F87" s="24">
        <v>0</v>
      </c>
      <c r="G87" s="24">
        <v>0</v>
      </c>
      <c r="H87" s="24">
        <v>0</v>
      </c>
      <c r="I87" s="24">
        <v>0</v>
      </c>
      <c r="J87" s="24">
        <f>[2]finanční_plán!M228+[2]finanční_plán!M230+[2]finanční_plán!M234</f>
        <v>0</v>
      </c>
    </row>
    <row r="88" spans="1:10" x14ac:dyDescent="0.2">
      <c r="A88" s="22" t="s">
        <v>55</v>
      </c>
      <c r="B88" s="20">
        <v>6</v>
      </c>
      <c r="C88" s="20" t="s">
        <v>19</v>
      </c>
      <c r="D88" s="21" t="s">
        <v>20</v>
      </c>
      <c r="E88" s="24">
        <f t="shared" si="8"/>
        <v>0</v>
      </c>
      <c r="F88" s="24">
        <v>0</v>
      </c>
      <c r="G88" s="24">
        <v>0</v>
      </c>
      <c r="H88" s="24">
        <v>0</v>
      </c>
      <c r="I88" s="24">
        <v>0</v>
      </c>
      <c r="J88" s="24">
        <f>[2]finanční_plán!M222+[2]finanční_plán!M223+[2]finanční_plán!M224+[2]finanční_plán!M225+[2]finanční_plán!M235+[2]finanční_plán!M236+[2]finanční_plán!M237+[2]finanční_plán!M239+[2]finanční_plán!M240+[2]finanční_plán!M241</f>
        <v>0</v>
      </c>
    </row>
    <row r="89" spans="1:10" x14ac:dyDescent="0.2">
      <c r="A89" s="22" t="s">
        <v>55</v>
      </c>
      <c r="B89" s="20">
        <v>6</v>
      </c>
      <c r="C89" s="20" t="s">
        <v>19</v>
      </c>
      <c r="D89" s="21" t="s">
        <v>46</v>
      </c>
      <c r="E89" s="24">
        <f t="shared" si="8"/>
        <v>0</v>
      </c>
      <c r="F89" s="24">
        <v>0</v>
      </c>
      <c r="G89" s="24">
        <v>0</v>
      </c>
      <c r="H89" s="24">
        <v>0</v>
      </c>
      <c r="I89" s="24">
        <v>0</v>
      </c>
      <c r="J89" s="24">
        <v>0</v>
      </c>
    </row>
  </sheetData>
  <mergeCells count="90">
    <mergeCell ref="A1:J1"/>
    <mergeCell ref="A2:A5"/>
    <mergeCell ref="B2:B5"/>
    <mergeCell ref="C2:C5"/>
    <mergeCell ref="D2:D5"/>
    <mergeCell ref="E2:I2"/>
    <mergeCell ref="J2:J5"/>
    <mergeCell ref="E3:E5"/>
    <mergeCell ref="F3:G4"/>
    <mergeCell ref="H3:I4"/>
    <mergeCell ref="A11:J11"/>
    <mergeCell ref="A12:A15"/>
    <mergeCell ref="B12:B15"/>
    <mergeCell ref="C12:C15"/>
    <mergeCell ref="D12:D15"/>
    <mergeCell ref="E12:I12"/>
    <mergeCell ref="J12:J15"/>
    <mergeCell ref="E13:E15"/>
    <mergeCell ref="F13:G14"/>
    <mergeCell ref="H13:I14"/>
    <mergeCell ref="A21:J21"/>
    <mergeCell ref="A22:A25"/>
    <mergeCell ref="B22:B25"/>
    <mergeCell ref="C22:C25"/>
    <mergeCell ref="D22:D25"/>
    <mergeCell ref="E22:I22"/>
    <mergeCell ref="J22:J25"/>
    <mergeCell ref="E23:E25"/>
    <mergeCell ref="F23:G24"/>
    <mergeCell ref="H23:I24"/>
    <mergeCell ref="A31:J31"/>
    <mergeCell ref="A32:A35"/>
    <mergeCell ref="B32:B35"/>
    <mergeCell ref="C32:C35"/>
    <mergeCell ref="D32:D35"/>
    <mergeCell ref="E32:I32"/>
    <mergeCell ref="J32:J35"/>
    <mergeCell ref="E33:E35"/>
    <mergeCell ref="F33:G34"/>
    <mergeCell ref="H33:I34"/>
    <mergeCell ref="A41:J41"/>
    <mergeCell ref="A42:A45"/>
    <mergeCell ref="B42:B45"/>
    <mergeCell ref="C42:C45"/>
    <mergeCell ref="D42:D45"/>
    <mergeCell ref="E42:I42"/>
    <mergeCell ref="J42:J45"/>
    <mergeCell ref="E43:E45"/>
    <mergeCell ref="F43:G44"/>
    <mergeCell ref="H43:I44"/>
    <mergeCell ref="A51:J51"/>
    <mergeCell ref="A52:A55"/>
    <mergeCell ref="B52:B55"/>
    <mergeCell ref="C52:C55"/>
    <mergeCell ref="D52:D55"/>
    <mergeCell ref="E52:I52"/>
    <mergeCell ref="J52:J55"/>
    <mergeCell ref="E53:E55"/>
    <mergeCell ref="F53:G54"/>
    <mergeCell ref="H53:I54"/>
    <mergeCell ref="A61:J61"/>
    <mergeCell ref="A62:A65"/>
    <mergeCell ref="B62:B65"/>
    <mergeCell ref="C62:C65"/>
    <mergeCell ref="D62:D65"/>
    <mergeCell ref="E62:I62"/>
    <mergeCell ref="J62:J65"/>
    <mergeCell ref="E63:E65"/>
    <mergeCell ref="F63:G64"/>
    <mergeCell ref="H63:I64"/>
    <mergeCell ref="A71:J71"/>
    <mergeCell ref="A72:A75"/>
    <mergeCell ref="B72:B75"/>
    <mergeCell ref="C72:C75"/>
    <mergeCell ref="D72:D75"/>
    <mergeCell ref="E72:I72"/>
    <mergeCell ref="J72:J75"/>
    <mergeCell ref="E73:E75"/>
    <mergeCell ref="F73:G74"/>
    <mergeCell ref="H73:I74"/>
    <mergeCell ref="A81:J81"/>
    <mergeCell ref="A82:A85"/>
    <mergeCell ref="B82:B85"/>
    <mergeCell ref="C82:C85"/>
    <mergeCell ref="D82:D85"/>
    <mergeCell ref="E82:I82"/>
    <mergeCell ref="J82:J85"/>
    <mergeCell ref="E83:E85"/>
    <mergeCell ref="F83:G84"/>
    <mergeCell ref="H83:I84"/>
  </mergeCells>
  <phoneticPr fontId="8" type="noConversion"/>
  <pageMargins left="0.7" right="0.7" top="0.78740157499999996" bottom="0.78740157499999996" header="0.3" footer="0.3"/>
  <pageSetup paperSize="9" orientation="landscape" r:id="rId1"/>
  <rowBreaks count="4" manualBreakCount="4">
    <brk id="19" max="16383" man="1"/>
    <brk id="39" max="16383" man="1"/>
    <brk id="59" max="16383" man="1"/>
    <brk id="7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Q70"/>
  <sheetViews>
    <sheetView tabSelected="1" workbookViewId="0">
      <selection activeCell="C4" sqref="C4:C5"/>
    </sheetView>
  </sheetViews>
  <sheetFormatPr baseColWidth="10" defaultColWidth="8.83203125" defaultRowHeight="15" x14ac:dyDescent="0.2"/>
  <cols>
    <col min="1" max="2" width="8.83203125" style="138"/>
    <col min="7" max="7" width="8.83203125" style="13"/>
    <col min="8" max="8" width="15" customWidth="1"/>
    <col min="9" max="10" width="8.83203125" style="13"/>
    <col min="12" max="12" width="8.83203125" style="47"/>
    <col min="14" max="14" width="8.83203125" style="47"/>
    <col min="16" max="16" width="30" style="46" customWidth="1"/>
    <col min="17" max="17" width="25" customWidth="1"/>
  </cols>
  <sheetData>
    <row r="1" spans="1:17" ht="15.75" customHeight="1" thickBot="1" x14ac:dyDescent="0.25">
      <c r="A1" s="87" t="s">
        <v>273</v>
      </c>
      <c r="B1" s="87" t="s">
        <v>0</v>
      </c>
      <c r="C1" s="87" t="s">
        <v>2</v>
      </c>
      <c r="D1" s="87"/>
      <c r="E1" s="87"/>
      <c r="F1" s="87"/>
      <c r="G1" s="87" t="s">
        <v>56</v>
      </c>
      <c r="H1" s="87"/>
      <c r="I1" s="87"/>
      <c r="J1" s="87"/>
      <c r="K1" s="87" t="s">
        <v>57</v>
      </c>
      <c r="L1" s="87"/>
      <c r="M1" s="87"/>
      <c r="N1" s="87"/>
      <c r="O1" s="87"/>
      <c r="P1" s="115" t="s">
        <v>58</v>
      </c>
      <c r="Q1" s="116"/>
    </row>
    <row r="2" spans="1:17" ht="31" thickBot="1" x14ac:dyDescent="0.25">
      <c r="A2" s="88"/>
      <c r="B2" s="88"/>
      <c r="C2" s="25" t="s">
        <v>5</v>
      </c>
      <c r="D2" s="25" t="s">
        <v>59</v>
      </c>
      <c r="E2" s="25" t="s">
        <v>7</v>
      </c>
      <c r="F2" s="25" t="s">
        <v>51</v>
      </c>
      <c r="G2" s="26" t="s">
        <v>60</v>
      </c>
      <c r="H2" s="27" t="s">
        <v>61</v>
      </c>
      <c r="I2" s="26" t="s">
        <v>62</v>
      </c>
      <c r="J2" s="28" t="s">
        <v>63</v>
      </c>
      <c r="K2" s="25" t="s">
        <v>64</v>
      </c>
      <c r="L2" s="29" t="s">
        <v>65</v>
      </c>
      <c r="M2" s="25" t="s">
        <v>66</v>
      </c>
      <c r="N2" s="30" t="s">
        <v>67</v>
      </c>
      <c r="O2" s="31" t="s">
        <v>68</v>
      </c>
      <c r="P2" s="115"/>
      <c r="Q2" s="116"/>
    </row>
    <row r="3" spans="1:17" ht="31" thickBot="1" x14ac:dyDescent="0.25">
      <c r="A3" s="65" t="s">
        <v>261</v>
      </c>
      <c r="B3" s="123" t="s">
        <v>16</v>
      </c>
      <c r="C3" s="32" t="s">
        <v>17</v>
      </c>
      <c r="D3" s="33">
        <v>6</v>
      </c>
      <c r="E3" s="34" t="s">
        <v>19</v>
      </c>
      <c r="F3" s="33" t="s">
        <v>20</v>
      </c>
      <c r="G3" s="35" t="s">
        <v>69</v>
      </c>
      <c r="H3" s="36" t="s">
        <v>70</v>
      </c>
      <c r="I3" s="35" t="s">
        <v>71</v>
      </c>
      <c r="J3" s="35" t="s">
        <v>72</v>
      </c>
      <c r="K3" s="32">
        <v>0</v>
      </c>
      <c r="L3" s="37">
        <v>42004</v>
      </c>
      <c r="M3" s="48">
        <v>4</v>
      </c>
      <c r="N3" s="49">
        <v>44926</v>
      </c>
      <c r="O3" s="48">
        <v>2</v>
      </c>
      <c r="P3" s="86" t="s">
        <v>161</v>
      </c>
      <c r="Q3" s="86"/>
    </row>
    <row r="4" spans="1:17" ht="39" customHeight="1" thickBot="1" x14ac:dyDescent="0.25">
      <c r="A4" s="83" t="s">
        <v>262</v>
      </c>
      <c r="B4" s="124" t="s">
        <v>21</v>
      </c>
      <c r="C4" s="94" t="s">
        <v>17</v>
      </c>
      <c r="D4" s="96">
        <v>6</v>
      </c>
      <c r="E4" s="98" t="s">
        <v>19</v>
      </c>
      <c r="F4" s="96" t="s">
        <v>20</v>
      </c>
      <c r="G4" s="35" t="s">
        <v>69</v>
      </c>
      <c r="H4" s="36" t="s">
        <v>73</v>
      </c>
      <c r="I4" s="35" t="s">
        <v>71</v>
      </c>
      <c r="J4" s="35" t="s">
        <v>72</v>
      </c>
      <c r="K4" s="32">
        <v>0</v>
      </c>
      <c r="L4" s="37">
        <v>42004</v>
      </c>
      <c r="M4" s="48">
        <v>4</v>
      </c>
      <c r="N4" s="49">
        <v>44926</v>
      </c>
      <c r="O4" s="48">
        <v>2</v>
      </c>
      <c r="P4" s="86" t="s">
        <v>162</v>
      </c>
      <c r="Q4" s="86"/>
    </row>
    <row r="5" spans="1:17" ht="41" thickBot="1" x14ac:dyDescent="0.25">
      <c r="A5" s="84"/>
      <c r="B5" s="125"/>
      <c r="C5" s="95"/>
      <c r="D5" s="97"/>
      <c r="E5" s="99"/>
      <c r="F5" s="97"/>
      <c r="G5" s="35" t="s">
        <v>74</v>
      </c>
      <c r="H5" s="36" t="s">
        <v>75</v>
      </c>
      <c r="I5" s="35" t="s">
        <v>76</v>
      </c>
      <c r="J5" s="35" t="s">
        <v>77</v>
      </c>
      <c r="K5" s="32">
        <v>0</v>
      </c>
      <c r="L5" s="37">
        <v>42004</v>
      </c>
      <c r="M5" s="48">
        <v>3</v>
      </c>
      <c r="N5" s="49">
        <v>44926</v>
      </c>
      <c r="O5" s="48">
        <v>2</v>
      </c>
      <c r="P5" s="86" t="s">
        <v>163</v>
      </c>
      <c r="Q5" s="86"/>
    </row>
    <row r="6" spans="1:17" ht="31" thickBot="1" x14ac:dyDescent="0.25">
      <c r="A6" s="83" t="s">
        <v>263</v>
      </c>
      <c r="B6" s="124" t="s">
        <v>22</v>
      </c>
      <c r="C6" s="94" t="s">
        <v>17</v>
      </c>
      <c r="D6" s="96">
        <v>6</v>
      </c>
      <c r="E6" s="98" t="s">
        <v>19</v>
      </c>
      <c r="F6" s="96" t="s">
        <v>20</v>
      </c>
      <c r="G6" s="35" t="s">
        <v>69</v>
      </c>
      <c r="H6" s="36" t="s">
        <v>70</v>
      </c>
      <c r="I6" s="35" t="s">
        <v>71</v>
      </c>
      <c r="J6" s="35" t="s">
        <v>72</v>
      </c>
      <c r="K6" s="32">
        <v>0</v>
      </c>
      <c r="L6" s="37">
        <v>42004</v>
      </c>
      <c r="M6" s="48">
        <v>3</v>
      </c>
      <c r="N6" s="49">
        <v>44926</v>
      </c>
      <c r="O6" s="48">
        <v>2</v>
      </c>
      <c r="P6" s="86" t="s">
        <v>164</v>
      </c>
      <c r="Q6" s="86"/>
    </row>
    <row r="7" spans="1:17" ht="21.75" customHeight="1" thickBot="1" x14ac:dyDescent="0.25">
      <c r="A7" s="85"/>
      <c r="B7" s="125"/>
      <c r="C7" s="95"/>
      <c r="D7" s="97"/>
      <c r="E7" s="99"/>
      <c r="F7" s="97"/>
      <c r="G7" s="35" t="s">
        <v>78</v>
      </c>
      <c r="H7" s="36" t="s">
        <v>79</v>
      </c>
      <c r="I7" s="35" t="s">
        <v>76</v>
      </c>
      <c r="J7" s="35" t="s">
        <v>80</v>
      </c>
      <c r="K7" s="32">
        <v>0</v>
      </c>
      <c r="L7" s="37">
        <v>42004</v>
      </c>
      <c r="M7" s="48">
        <v>1.5</v>
      </c>
      <c r="N7" s="49">
        <v>44926</v>
      </c>
      <c r="O7" s="48">
        <v>1</v>
      </c>
      <c r="P7" s="86" t="s">
        <v>165</v>
      </c>
      <c r="Q7" s="86"/>
    </row>
    <row r="8" spans="1:17" ht="42.75" customHeight="1" thickBot="1" x14ac:dyDescent="0.25">
      <c r="A8" s="85"/>
      <c r="B8" s="126" t="s">
        <v>23</v>
      </c>
      <c r="C8" s="113" t="s">
        <v>17</v>
      </c>
      <c r="D8" s="33">
        <v>6</v>
      </c>
      <c r="E8" s="34" t="s">
        <v>19</v>
      </c>
      <c r="F8" s="33" t="s">
        <v>20</v>
      </c>
      <c r="G8" s="35" t="s">
        <v>81</v>
      </c>
      <c r="H8" s="36" t="s">
        <v>82</v>
      </c>
      <c r="I8" s="35" t="s">
        <v>83</v>
      </c>
      <c r="J8" s="35" t="s">
        <v>72</v>
      </c>
      <c r="K8" s="32">
        <v>0</v>
      </c>
      <c r="L8" s="37">
        <v>42004</v>
      </c>
      <c r="M8" s="50" t="s">
        <v>84</v>
      </c>
      <c r="N8" s="49">
        <v>44926</v>
      </c>
      <c r="O8" s="48">
        <v>2</v>
      </c>
      <c r="P8" s="86" t="s">
        <v>166</v>
      </c>
      <c r="Q8" s="86"/>
    </row>
    <row r="9" spans="1:17" ht="30.75" customHeight="1" thickBot="1" x14ac:dyDescent="0.25">
      <c r="A9" s="84"/>
      <c r="B9" s="126"/>
      <c r="C9" s="113"/>
      <c r="D9" s="33">
        <v>6</v>
      </c>
      <c r="E9" s="34" t="s">
        <v>19</v>
      </c>
      <c r="F9" s="33" t="s">
        <v>20</v>
      </c>
      <c r="G9" s="35" t="s">
        <v>85</v>
      </c>
      <c r="H9" s="36" t="s">
        <v>86</v>
      </c>
      <c r="I9" s="35" t="s">
        <v>87</v>
      </c>
      <c r="J9" s="35" t="s">
        <v>72</v>
      </c>
      <c r="K9" s="32">
        <v>0</v>
      </c>
      <c r="L9" s="37">
        <v>42004</v>
      </c>
      <c r="M9" s="50" t="s">
        <v>88</v>
      </c>
      <c r="N9" s="49">
        <v>44927</v>
      </c>
      <c r="O9" s="48">
        <v>0.5</v>
      </c>
      <c r="P9" s="86" t="s">
        <v>167</v>
      </c>
      <c r="Q9" s="86"/>
    </row>
    <row r="10" spans="1:17" ht="31" thickBot="1" x14ac:dyDescent="0.25">
      <c r="A10" s="83" t="s">
        <v>264</v>
      </c>
      <c r="B10" s="124" t="s">
        <v>24</v>
      </c>
      <c r="C10" s="113" t="s">
        <v>25</v>
      </c>
      <c r="D10" s="114" t="s">
        <v>26</v>
      </c>
      <c r="E10" s="113" t="s">
        <v>27</v>
      </c>
      <c r="F10" s="114" t="s">
        <v>28</v>
      </c>
      <c r="G10" s="38" t="s">
        <v>89</v>
      </c>
      <c r="H10" s="36" t="s">
        <v>90</v>
      </c>
      <c r="I10" s="35" t="s">
        <v>91</v>
      </c>
      <c r="J10" s="35" t="s">
        <v>77</v>
      </c>
      <c r="K10" s="32">
        <v>30</v>
      </c>
      <c r="L10" s="37">
        <v>40908</v>
      </c>
      <c r="M10" s="48">
        <v>35</v>
      </c>
      <c r="N10" s="49">
        <v>45291</v>
      </c>
      <c r="O10" s="48" t="s">
        <v>92</v>
      </c>
      <c r="P10" s="86" t="s">
        <v>168</v>
      </c>
      <c r="Q10" s="86"/>
    </row>
    <row r="11" spans="1:17" ht="72" customHeight="1" thickBot="1" x14ac:dyDescent="0.25">
      <c r="A11" s="85"/>
      <c r="B11" s="127"/>
      <c r="C11" s="113"/>
      <c r="D11" s="114"/>
      <c r="E11" s="113"/>
      <c r="F11" s="114"/>
      <c r="G11" s="38" t="s">
        <v>93</v>
      </c>
      <c r="H11" s="36" t="s">
        <v>94</v>
      </c>
      <c r="I11" s="35" t="s">
        <v>95</v>
      </c>
      <c r="J11" s="35" t="s">
        <v>72</v>
      </c>
      <c r="K11" s="32">
        <v>0</v>
      </c>
      <c r="L11" s="37">
        <v>42004</v>
      </c>
      <c r="M11" s="48">
        <v>2</v>
      </c>
      <c r="N11" s="49">
        <v>45291</v>
      </c>
      <c r="O11" s="48" t="s">
        <v>92</v>
      </c>
      <c r="P11" s="86" t="s">
        <v>169</v>
      </c>
      <c r="Q11" s="86"/>
    </row>
    <row r="12" spans="1:17" ht="21" thickBot="1" x14ac:dyDescent="0.25">
      <c r="A12" s="85"/>
      <c r="B12" s="127"/>
      <c r="C12" s="113"/>
      <c r="D12" s="114"/>
      <c r="E12" s="113"/>
      <c r="F12" s="114"/>
      <c r="G12" s="38" t="s">
        <v>96</v>
      </c>
      <c r="H12" s="36" t="s">
        <v>97</v>
      </c>
      <c r="I12" s="35" t="s">
        <v>91</v>
      </c>
      <c r="J12" s="35" t="s">
        <v>77</v>
      </c>
      <c r="K12" s="32">
        <v>7</v>
      </c>
      <c r="L12" s="37">
        <v>40908</v>
      </c>
      <c r="M12" s="48">
        <v>10</v>
      </c>
      <c r="N12" s="49">
        <v>45291</v>
      </c>
      <c r="O12" s="48" t="s">
        <v>92</v>
      </c>
      <c r="P12" s="86" t="s">
        <v>168</v>
      </c>
      <c r="Q12" s="86"/>
    </row>
    <row r="13" spans="1:17" ht="48.75" customHeight="1" thickBot="1" x14ac:dyDescent="0.25">
      <c r="A13" s="84"/>
      <c r="B13" s="125"/>
      <c r="C13" s="113"/>
      <c r="D13" s="114"/>
      <c r="E13" s="113"/>
      <c r="F13" s="114"/>
      <c r="G13" s="38" t="s">
        <v>98</v>
      </c>
      <c r="H13" s="36" t="s">
        <v>99</v>
      </c>
      <c r="I13" s="35" t="s">
        <v>76</v>
      </c>
      <c r="J13" s="35" t="s">
        <v>72</v>
      </c>
      <c r="K13" s="32">
        <v>0</v>
      </c>
      <c r="L13" s="37">
        <v>42004</v>
      </c>
      <c r="M13" s="48">
        <v>2.2000000000000002</v>
      </c>
      <c r="N13" s="49">
        <v>45291</v>
      </c>
      <c r="O13" s="48" t="s">
        <v>92</v>
      </c>
      <c r="P13" s="86" t="s">
        <v>170</v>
      </c>
      <c r="Q13" s="86"/>
    </row>
    <row r="14" spans="1:17" ht="45" customHeight="1" thickBot="1" x14ac:dyDescent="0.25">
      <c r="A14" s="83" t="s">
        <v>265</v>
      </c>
      <c r="B14" s="124" t="s">
        <v>29</v>
      </c>
      <c r="C14" s="94" t="s">
        <v>25</v>
      </c>
      <c r="D14" s="94" t="s">
        <v>26</v>
      </c>
      <c r="E14" s="94" t="s">
        <v>27</v>
      </c>
      <c r="F14" s="94" t="s">
        <v>28</v>
      </c>
      <c r="G14" s="38" t="s">
        <v>100</v>
      </c>
      <c r="H14" s="36" t="s">
        <v>101</v>
      </c>
      <c r="I14" s="35" t="s">
        <v>102</v>
      </c>
      <c r="J14" s="35" t="s">
        <v>72</v>
      </c>
      <c r="K14" s="32">
        <v>0</v>
      </c>
      <c r="L14" s="37">
        <v>42004</v>
      </c>
      <c r="M14" s="48">
        <v>2</v>
      </c>
      <c r="N14" s="49">
        <v>45291</v>
      </c>
      <c r="O14" s="48" t="s">
        <v>92</v>
      </c>
      <c r="P14" s="86" t="s">
        <v>171</v>
      </c>
      <c r="Q14" s="86"/>
    </row>
    <row r="15" spans="1:17" ht="43.5" customHeight="1" thickBot="1" x14ac:dyDescent="0.25">
      <c r="A15" s="85"/>
      <c r="B15" s="127"/>
      <c r="C15" s="102"/>
      <c r="D15" s="102"/>
      <c r="E15" s="102"/>
      <c r="F15" s="102"/>
      <c r="G15" s="38" t="s">
        <v>103</v>
      </c>
      <c r="H15" s="36" t="s">
        <v>104</v>
      </c>
      <c r="I15" s="35" t="s">
        <v>105</v>
      </c>
      <c r="J15" s="35" t="s">
        <v>72</v>
      </c>
      <c r="K15" s="32">
        <v>0</v>
      </c>
      <c r="L15" s="37">
        <v>42004</v>
      </c>
      <c r="M15" s="48">
        <v>2</v>
      </c>
      <c r="N15" s="49">
        <v>45291</v>
      </c>
      <c r="O15" s="48" t="s">
        <v>92</v>
      </c>
      <c r="P15" s="86" t="s">
        <v>172</v>
      </c>
      <c r="Q15" s="86"/>
    </row>
    <row r="16" spans="1:17" ht="44.25" customHeight="1" thickBot="1" x14ac:dyDescent="0.25">
      <c r="A16" s="85"/>
      <c r="B16" s="127"/>
      <c r="C16" s="102"/>
      <c r="D16" s="102"/>
      <c r="E16" s="102"/>
      <c r="F16" s="102"/>
      <c r="G16" s="38" t="s">
        <v>106</v>
      </c>
      <c r="H16" s="36" t="s">
        <v>107</v>
      </c>
      <c r="I16" s="35" t="s">
        <v>108</v>
      </c>
      <c r="J16" s="35" t="s">
        <v>77</v>
      </c>
      <c r="K16" s="32">
        <v>4090</v>
      </c>
      <c r="L16" s="37">
        <v>42369</v>
      </c>
      <c r="M16" s="48">
        <v>4180</v>
      </c>
      <c r="N16" s="49">
        <v>45291</v>
      </c>
      <c r="O16" s="48" t="s">
        <v>92</v>
      </c>
      <c r="P16" s="86" t="s">
        <v>173</v>
      </c>
      <c r="Q16" s="86"/>
    </row>
    <row r="17" spans="1:17" ht="48" customHeight="1" thickBot="1" x14ac:dyDescent="0.25">
      <c r="A17" s="85"/>
      <c r="B17" s="127"/>
      <c r="C17" s="102"/>
      <c r="D17" s="102"/>
      <c r="E17" s="102"/>
      <c r="F17" s="102"/>
      <c r="G17" s="38" t="s">
        <v>109</v>
      </c>
      <c r="H17" s="36" t="s">
        <v>110</v>
      </c>
      <c r="I17" s="35" t="s">
        <v>111</v>
      </c>
      <c r="J17" s="35" t="s">
        <v>72</v>
      </c>
      <c r="K17" s="32">
        <v>0</v>
      </c>
      <c r="L17" s="37">
        <v>42004</v>
      </c>
      <c r="M17" s="48">
        <v>4</v>
      </c>
      <c r="N17" s="49">
        <v>45291</v>
      </c>
      <c r="O17" s="48">
        <v>3</v>
      </c>
      <c r="P17" s="86" t="s">
        <v>174</v>
      </c>
      <c r="Q17" s="86"/>
    </row>
    <row r="18" spans="1:17" ht="49.5" customHeight="1" thickBot="1" x14ac:dyDescent="0.25">
      <c r="A18" s="85"/>
      <c r="B18" s="127"/>
      <c r="C18" s="102"/>
      <c r="D18" s="102"/>
      <c r="E18" s="102"/>
      <c r="F18" s="102"/>
      <c r="G18" s="38" t="s">
        <v>112</v>
      </c>
      <c r="H18" s="36" t="s">
        <v>113</v>
      </c>
      <c r="I18" s="35" t="s">
        <v>114</v>
      </c>
      <c r="J18" s="35" t="s">
        <v>77</v>
      </c>
      <c r="K18" s="32">
        <v>0</v>
      </c>
      <c r="L18" s="37">
        <v>42004</v>
      </c>
      <c r="M18" s="48">
        <v>6</v>
      </c>
      <c r="N18" s="49">
        <v>45291</v>
      </c>
      <c r="O18" s="48" t="s">
        <v>92</v>
      </c>
      <c r="P18" s="86" t="s">
        <v>175</v>
      </c>
      <c r="Q18" s="86"/>
    </row>
    <row r="19" spans="1:17" ht="57.75" customHeight="1" thickBot="1" x14ac:dyDescent="0.25">
      <c r="A19" s="85"/>
      <c r="B19" s="125"/>
      <c r="C19" s="95"/>
      <c r="D19" s="95"/>
      <c r="E19" s="95"/>
      <c r="F19" s="95"/>
      <c r="G19" s="38" t="s">
        <v>115</v>
      </c>
      <c r="H19" s="36" t="s">
        <v>116</v>
      </c>
      <c r="I19" s="35" t="s">
        <v>117</v>
      </c>
      <c r="J19" s="35" t="s">
        <v>77</v>
      </c>
      <c r="K19" s="32">
        <v>0</v>
      </c>
      <c r="L19" s="37">
        <v>42004</v>
      </c>
      <c r="M19" s="48">
        <v>6</v>
      </c>
      <c r="N19" s="49">
        <v>45291</v>
      </c>
      <c r="O19" s="48" t="s">
        <v>92</v>
      </c>
      <c r="P19" s="86" t="s">
        <v>176</v>
      </c>
      <c r="Q19" s="86"/>
    </row>
    <row r="20" spans="1:17" ht="54.75" customHeight="1" thickBot="1" x14ac:dyDescent="0.25">
      <c r="A20" s="85" t="s">
        <v>265</v>
      </c>
      <c r="B20" s="124" t="s">
        <v>30</v>
      </c>
      <c r="C20" s="94" t="s">
        <v>31</v>
      </c>
      <c r="D20" s="98" t="s">
        <v>32</v>
      </c>
      <c r="E20" s="94" t="s">
        <v>33</v>
      </c>
      <c r="F20" s="96" t="s">
        <v>34</v>
      </c>
      <c r="G20" s="58" t="s">
        <v>218</v>
      </c>
      <c r="H20" s="58" t="s">
        <v>219</v>
      </c>
      <c r="I20" s="38" t="s">
        <v>124</v>
      </c>
      <c r="J20" s="38" t="s">
        <v>72</v>
      </c>
      <c r="K20" s="33">
        <v>0</v>
      </c>
      <c r="L20" s="37">
        <v>42004</v>
      </c>
      <c r="M20" s="50">
        <v>30</v>
      </c>
      <c r="N20" s="49">
        <v>45291</v>
      </c>
      <c r="O20" s="51" t="s">
        <v>92</v>
      </c>
      <c r="P20" s="86" t="s">
        <v>177</v>
      </c>
      <c r="Q20" s="86"/>
    </row>
    <row r="21" spans="1:17" ht="43.5" customHeight="1" thickBot="1" x14ac:dyDescent="0.25">
      <c r="A21" s="85"/>
      <c r="B21" s="127"/>
      <c r="C21" s="102"/>
      <c r="D21" s="103"/>
      <c r="E21" s="102"/>
      <c r="F21" s="104"/>
      <c r="G21" s="58" t="s">
        <v>220</v>
      </c>
      <c r="H21" s="58" t="s">
        <v>221</v>
      </c>
      <c r="I21" s="38" t="s">
        <v>121</v>
      </c>
      <c r="J21" s="38" t="s">
        <v>72</v>
      </c>
      <c r="K21" s="33">
        <v>0</v>
      </c>
      <c r="L21" s="37">
        <v>42004</v>
      </c>
      <c r="M21" s="50">
        <v>1</v>
      </c>
      <c r="N21" s="49">
        <v>45291</v>
      </c>
      <c r="O21" s="51" t="s">
        <v>92</v>
      </c>
      <c r="P21" s="86" t="s">
        <v>178</v>
      </c>
      <c r="Q21" s="86"/>
    </row>
    <row r="22" spans="1:17" ht="44.25" customHeight="1" thickBot="1" x14ac:dyDescent="0.25">
      <c r="A22" s="85"/>
      <c r="B22" s="127"/>
      <c r="C22" s="102"/>
      <c r="D22" s="103"/>
      <c r="E22" s="102"/>
      <c r="F22" s="104"/>
      <c r="G22" s="58" t="s">
        <v>222</v>
      </c>
      <c r="H22" s="58" t="s">
        <v>223</v>
      </c>
      <c r="I22" s="38" t="s">
        <v>124</v>
      </c>
      <c r="J22" s="38" t="s">
        <v>77</v>
      </c>
      <c r="K22" s="33">
        <v>0</v>
      </c>
      <c r="L22" s="37">
        <v>42004</v>
      </c>
      <c r="M22" s="50">
        <v>90</v>
      </c>
      <c r="N22" s="49">
        <v>45291</v>
      </c>
      <c r="O22" s="51" t="s">
        <v>92</v>
      </c>
      <c r="P22" s="86" t="s">
        <v>179</v>
      </c>
      <c r="Q22" s="86"/>
    </row>
    <row r="23" spans="1:17" ht="27.75" customHeight="1" thickBot="1" x14ac:dyDescent="0.25">
      <c r="A23" s="85"/>
      <c r="B23" s="127"/>
      <c r="C23" s="102"/>
      <c r="D23" s="103"/>
      <c r="E23" s="102"/>
      <c r="F23" s="104"/>
      <c r="G23" s="58" t="s">
        <v>224</v>
      </c>
      <c r="H23" s="58" t="s">
        <v>225</v>
      </c>
      <c r="I23" s="38" t="s">
        <v>124</v>
      </c>
      <c r="J23" s="38" t="s">
        <v>77</v>
      </c>
      <c r="K23" s="33">
        <v>0</v>
      </c>
      <c r="L23" s="37">
        <v>42004</v>
      </c>
      <c r="M23" s="50">
        <v>3</v>
      </c>
      <c r="N23" s="49">
        <v>45291</v>
      </c>
      <c r="O23" s="51" t="s">
        <v>92</v>
      </c>
      <c r="P23" s="86" t="s">
        <v>180</v>
      </c>
      <c r="Q23" s="86"/>
    </row>
    <row r="24" spans="1:17" ht="72.75" customHeight="1" thickBot="1" x14ac:dyDescent="0.25">
      <c r="A24" s="85"/>
      <c r="B24" s="127"/>
      <c r="C24" s="102"/>
      <c r="D24" s="103"/>
      <c r="E24" s="102"/>
      <c r="F24" s="104"/>
      <c r="G24" s="58" t="s">
        <v>226</v>
      </c>
      <c r="H24" s="58" t="s">
        <v>227</v>
      </c>
      <c r="I24" s="38" t="s">
        <v>124</v>
      </c>
      <c r="J24" s="38" t="s">
        <v>77</v>
      </c>
      <c r="K24" s="33">
        <v>0</v>
      </c>
      <c r="L24" s="37">
        <v>42004</v>
      </c>
      <c r="M24" s="50">
        <v>1</v>
      </c>
      <c r="N24" s="49">
        <v>45291</v>
      </c>
      <c r="O24" s="51" t="s">
        <v>92</v>
      </c>
      <c r="P24" s="86" t="s">
        <v>181</v>
      </c>
      <c r="Q24" s="86"/>
    </row>
    <row r="25" spans="1:17" ht="36.75" customHeight="1" thickBot="1" x14ac:dyDescent="0.25">
      <c r="A25" s="85"/>
      <c r="B25" s="127"/>
      <c r="C25" s="102"/>
      <c r="D25" s="103"/>
      <c r="E25" s="102"/>
      <c r="F25" s="104"/>
      <c r="G25" s="58" t="s">
        <v>228</v>
      </c>
      <c r="H25" s="58" t="s">
        <v>229</v>
      </c>
      <c r="I25" s="38" t="s">
        <v>124</v>
      </c>
      <c r="J25" s="38" t="s">
        <v>77</v>
      </c>
      <c r="K25" s="33">
        <v>0</v>
      </c>
      <c r="L25" s="37">
        <v>42004</v>
      </c>
      <c r="M25" s="50">
        <v>15</v>
      </c>
      <c r="N25" s="49">
        <v>45291</v>
      </c>
      <c r="O25" s="51" t="s">
        <v>92</v>
      </c>
      <c r="P25" s="86" t="s">
        <v>182</v>
      </c>
      <c r="Q25" s="86"/>
    </row>
    <row r="26" spans="1:17" ht="36.75" customHeight="1" thickBot="1" x14ac:dyDescent="0.25">
      <c r="A26" s="85"/>
      <c r="B26" s="127"/>
      <c r="C26" s="102"/>
      <c r="D26" s="103"/>
      <c r="E26" s="102"/>
      <c r="F26" s="104"/>
      <c r="G26" s="58" t="s">
        <v>230</v>
      </c>
      <c r="H26" s="58" t="s">
        <v>231</v>
      </c>
      <c r="I26" s="38" t="s">
        <v>124</v>
      </c>
      <c r="J26" s="38" t="s">
        <v>77</v>
      </c>
      <c r="K26" s="33">
        <v>0</v>
      </c>
      <c r="L26" s="37">
        <v>42004</v>
      </c>
      <c r="M26" s="50">
        <v>9</v>
      </c>
      <c r="N26" s="49">
        <v>45291</v>
      </c>
      <c r="O26" s="51" t="s">
        <v>92</v>
      </c>
      <c r="P26" s="86" t="s">
        <v>183</v>
      </c>
      <c r="Q26" s="86"/>
    </row>
    <row r="27" spans="1:17" ht="36.75" customHeight="1" thickBot="1" x14ac:dyDescent="0.25">
      <c r="A27" s="85"/>
      <c r="B27" s="127"/>
      <c r="C27" s="102"/>
      <c r="D27" s="103"/>
      <c r="E27" s="102"/>
      <c r="F27" s="104"/>
      <c r="G27" s="58" t="s">
        <v>232</v>
      </c>
      <c r="H27" s="58" t="s">
        <v>233</v>
      </c>
      <c r="I27" s="38" t="s">
        <v>124</v>
      </c>
      <c r="J27" s="38" t="s">
        <v>77</v>
      </c>
      <c r="K27" s="33">
        <v>0</v>
      </c>
      <c r="L27" s="37">
        <v>42004</v>
      </c>
      <c r="M27" s="50">
        <v>1</v>
      </c>
      <c r="N27" s="49">
        <v>45291</v>
      </c>
      <c r="O27" s="51" t="s">
        <v>92</v>
      </c>
      <c r="P27" s="86" t="s">
        <v>184</v>
      </c>
      <c r="Q27" s="86"/>
    </row>
    <row r="28" spans="1:17" ht="27.75" customHeight="1" thickBot="1" x14ac:dyDescent="0.25">
      <c r="A28" s="85"/>
      <c r="B28" s="127"/>
      <c r="C28" s="102"/>
      <c r="D28" s="103"/>
      <c r="E28" s="102"/>
      <c r="F28" s="104"/>
      <c r="G28" s="58" t="s">
        <v>234</v>
      </c>
      <c r="H28" s="58" t="s">
        <v>235</v>
      </c>
      <c r="I28" s="38" t="s">
        <v>124</v>
      </c>
      <c r="J28" s="38" t="s">
        <v>77</v>
      </c>
      <c r="K28" s="33">
        <v>0</v>
      </c>
      <c r="L28" s="37">
        <v>42004</v>
      </c>
      <c r="M28" s="50">
        <v>5</v>
      </c>
      <c r="N28" s="49">
        <v>45291</v>
      </c>
      <c r="O28" s="51" t="s">
        <v>92</v>
      </c>
      <c r="P28" s="86" t="s">
        <v>185</v>
      </c>
      <c r="Q28" s="86"/>
    </row>
    <row r="29" spans="1:17" ht="57" customHeight="1" thickBot="1" x14ac:dyDescent="0.25">
      <c r="A29" s="84"/>
      <c r="B29" s="125"/>
      <c r="C29" s="95"/>
      <c r="D29" s="99"/>
      <c r="E29" s="95"/>
      <c r="F29" s="97"/>
      <c r="G29" s="58" t="s">
        <v>236</v>
      </c>
      <c r="H29" s="58" t="s">
        <v>237</v>
      </c>
      <c r="I29" s="39" t="s">
        <v>118</v>
      </c>
      <c r="J29" s="38" t="s">
        <v>72</v>
      </c>
      <c r="K29" s="33">
        <v>0</v>
      </c>
      <c r="L29" s="37">
        <v>42004</v>
      </c>
      <c r="M29" s="50">
        <v>19</v>
      </c>
      <c r="N29" s="49">
        <v>45291</v>
      </c>
      <c r="O29" s="51" t="s">
        <v>92</v>
      </c>
      <c r="P29" s="86" t="s">
        <v>274</v>
      </c>
      <c r="Q29" s="86"/>
    </row>
    <row r="30" spans="1:17" ht="160.5" customHeight="1" thickBot="1" x14ac:dyDescent="0.25">
      <c r="A30" s="83" t="s">
        <v>266</v>
      </c>
      <c r="B30" s="128" t="s">
        <v>35</v>
      </c>
      <c r="C30" s="98" t="s">
        <v>25</v>
      </c>
      <c r="D30" s="98" t="s">
        <v>26</v>
      </c>
      <c r="E30" s="98" t="s">
        <v>27</v>
      </c>
      <c r="F30" s="98" t="s">
        <v>28</v>
      </c>
      <c r="G30" s="38" t="s">
        <v>119</v>
      </c>
      <c r="H30" s="36" t="s">
        <v>120</v>
      </c>
      <c r="I30" s="35" t="s">
        <v>121</v>
      </c>
      <c r="J30" s="35" t="s">
        <v>72</v>
      </c>
      <c r="K30" s="32">
        <v>0</v>
      </c>
      <c r="L30" s="37">
        <v>42004</v>
      </c>
      <c r="M30" s="48">
        <v>7</v>
      </c>
      <c r="N30" s="49">
        <v>45291</v>
      </c>
      <c r="O30" s="48">
        <v>4</v>
      </c>
      <c r="P30" s="86" t="s">
        <v>186</v>
      </c>
      <c r="Q30" s="86"/>
    </row>
    <row r="31" spans="1:17" ht="97.5" customHeight="1" thickBot="1" x14ac:dyDescent="0.25">
      <c r="A31" s="85"/>
      <c r="B31" s="129"/>
      <c r="C31" s="103"/>
      <c r="D31" s="103"/>
      <c r="E31" s="103"/>
      <c r="F31" s="103"/>
      <c r="G31" s="38" t="s">
        <v>122</v>
      </c>
      <c r="H31" s="36" t="s">
        <v>123</v>
      </c>
      <c r="I31" s="35" t="s">
        <v>124</v>
      </c>
      <c r="J31" s="35" t="s">
        <v>72</v>
      </c>
      <c r="K31" s="32">
        <v>0</v>
      </c>
      <c r="L31" s="37">
        <v>42004</v>
      </c>
      <c r="M31" s="48">
        <v>1422</v>
      </c>
      <c r="N31" s="49">
        <v>45291</v>
      </c>
      <c r="O31" s="51" t="s">
        <v>92</v>
      </c>
      <c r="P31" s="86" t="s">
        <v>275</v>
      </c>
      <c r="Q31" s="86"/>
    </row>
    <row r="32" spans="1:17" ht="51.75" customHeight="1" thickBot="1" x14ac:dyDescent="0.25">
      <c r="A32" s="85"/>
      <c r="B32" s="129"/>
      <c r="C32" s="103"/>
      <c r="D32" s="103"/>
      <c r="E32" s="103"/>
      <c r="F32" s="103"/>
      <c r="G32" s="38" t="s">
        <v>125</v>
      </c>
      <c r="H32" s="36" t="s">
        <v>126</v>
      </c>
      <c r="I32" s="35" t="s">
        <v>124</v>
      </c>
      <c r="J32" s="35" t="s">
        <v>77</v>
      </c>
      <c r="K32" s="32">
        <v>280</v>
      </c>
      <c r="L32" s="37">
        <v>42735</v>
      </c>
      <c r="M32" s="48">
        <v>285</v>
      </c>
      <c r="N32" s="49">
        <v>45291</v>
      </c>
      <c r="O32" s="48" t="s">
        <v>92</v>
      </c>
      <c r="P32" s="86" t="s">
        <v>187</v>
      </c>
      <c r="Q32" s="86"/>
    </row>
    <row r="33" spans="1:17" ht="31" thickBot="1" x14ac:dyDescent="0.25">
      <c r="A33" s="85"/>
      <c r="B33" s="129"/>
      <c r="C33" s="103"/>
      <c r="D33" s="103"/>
      <c r="E33" s="103"/>
      <c r="F33" s="103"/>
      <c r="G33" s="38" t="s">
        <v>127</v>
      </c>
      <c r="H33" s="36" t="s">
        <v>128</v>
      </c>
      <c r="I33" s="35" t="s">
        <v>91</v>
      </c>
      <c r="J33" s="35" t="s">
        <v>77</v>
      </c>
      <c r="K33" s="32">
        <v>77.3</v>
      </c>
      <c r="L33" s="37">
        <v>41639</v>
      </c>
      <c r="M33" s="48">
        <v>90.5</v>
      </c>
      <c r="N33" s="49">
        <v>45291</v>
      </c>
      <c r="O33" s="48" t="s">
        <v>92</v>
      </c>
      <c r="P33" s="86" t="s">
        <v>168</v>
      </c>
      <c r="Q33" s="86"/>
    </row>
    <row r="34" spans="1:17" ht="31" thickBot="1" x14ac:dyDescent="0.25">
      <c r="A34" s="122"/>
      <c r="B34" s="130"/>
      <c r="C34" s="99"/>
      <c r="D34" s="99"/>
      <c r="E34" s="99"/>
      <c r="F34" s="99"/>
      <c r="G34" s="38" t="s">
        <v>129</v>
      </c>
      <c r="H34" s="36" t="s">
        <v>130</v>
      </c>
      <c r="I34" s="35" t="s">
        <v>91</v>
      </c>
      <c r="J34" s="35" t="s">
        <v>77</v>
      </c>
      <c r="K34" s="32">
        <v>5.4</v>
      </c>
      <c r="L34" s="37">
        <v>41639</v>
      </c>
      <c r="M34" s="48">
        <v>5</v>
      </c>
      <c r="N34" s="49">
        <v>45291</v>
      </c>
      <c r="O34" s="48" t="s">
        <v>92</v>
      </c>
      <c r="P34" s="86" t="s">
        <v>168</v>
      </c>
      <c r="Q34" s="86"/>
    </row>
    <row r="35" spans="1:17" ht="27.75" customHeight="1" thickBot="1" x14ac:dyDescent="0.25">
      <c r="A35" s="117" t="s">
        <v>266</v>
      </c>
      <c r="B35" s="124" t="s">
        <v>36</v>
      </c>
      <c r="C35" s="94" t="s">
        <v>31</v>
      </c>
      <c r="D35" s="98" t="s">
        <v>32</v>
      </c>
      <c r="E35" s="94" t="s">
        <v>33</v>
      </c>
      <c r="F35" s="96" t="s">
        <v>34</v>
      </c>
      <c r="G35" s="54" t="s">
        <v>238</v>
      </c>
      <c r="H35" s="54" t="s">
        <v>239</v>
      </c>
      <c r="I35" s="40" t="s">
        <v>121</v>
      </c>
      <c r="J35" s="40" t="s">
        <v>72</v>
      </c>
      <c r="K35" s="33">
        <v>0</v>
      </c>
      <c r="L35" s="37">
        <v>42004</v>
      </c>
      <c r="M35" s="50">
        <v>3</v>
      </c>
      <c r="N35" s="49">
        <v>45291</v>
      </c>
      <c r="O35" s="52" t="s">
        <v>92</v>
      </c>
      <c r="P35" s="86" t="s">
        <v>188</v>
      </c>
      <c r="Q35" s="86"/>
    </row>
    <row r="36" spans="1:17" ht="48" customHeight="1" thickBot="1" x14ac:dyDescent="0.25">
      <c r="A36" s="118"/>
      <c r="B36" s="127"/>
      <c r="C36" s="102"/>
      <c r="D36" s="103"/>
      <c r="E36" s="102"/>
      <c r="F36" s="104"/>
      <c r="G36" s="54" t="s">
        <v>240</v>
      </c>
      <c r="H36" s="52" t="s">
        <v>241</v>
      </c>
      <c r="I36" s="40" t="s">
        <v>124</v>
      </c>
      <c r="J36" s="40" t="s">
        <v>77</v>
      </c>
      <c r="K36" s="33">
        <v>0</v>
      </c>
      <c r="L36" s="37">
        <v>42004</v>
      </c>
      <c r="M36" s="50">
        <v>15</v>
      </c>
      <c r="N36" s="49">
        <v>45291</v>
      </c>
      <c r="O36" s="52" t="s">
        <v>92</v>
      </c>
      <c r="P36" s="86" t="s">
        <v>189</v>
      </c>
      <c r="Q36" s="86"/>
    </row>
    <row r="37" spans="1:17" ht="45.75" customHeight="1" thickBot="1" x14ac:dyDescent="0.25">
      <c r="A37" s="118"/>
      <c r="B37" s="127"/>
      <c r="C37" s="102"/>
      <c r="D37" s="103"/>
      <c r="E37" s="102"/>
      <c r="F37" s="104"/>
      <c r="G37" s="54" t="s">
        <v>125</v>
      </c>
      <c r="H37" s="52" t="s">
        <v>242</v>
      </c>
      <c r="I37" s="40" t="s">
        <v>124</v>
      </c>
      <c r="J37" s="40" t="s">
        <v>77</v>
      </c>
      <c r="K37" s="33">
        <v>0</v>
      </c>
      <c r="L37" s="37">
        <v>42004</v>
      </c>
      <c r="M37" s="50">
        <v>5</v>
      </c>
      <c r="N37" s="49">
        <v>45291</v>
      </c>
      <c r="O37" s="52" t="s">
        <v>92</v>
      </c>
      <c r="P37" s="86" t="s">
        <v>190</v>
      </c>
      <c r="Q37" s="86"/>
    </row>
    <row r="38" spans="1:17" ht="27.75" customHeight="1" thickBot="1" x14ac:dyDescent="0.25">
      <c r="A38" s="118"/>
      <c r="B38" s="127"/>
      <c r="C38" s="102"/>
      <c r="D38" s="103"/>
      <c r="E38" s="102"/>
      <c r="F38" s="104"/>
      <c r="G38" s="54" t="s">
        <v>243</v>
      </c>
      <c r="H38" s="52" t="s">
        <v>244</v>
      </c>
      <c r="I38" s="40" t="s">
        <v>150</v>
      </c>
      <c r="J38" s="40" t="s">
        <v>72</v>
      </c>
      <c r="K38" s="33">
        <v>0</v>
      </c>
      <c r="L38" s="37">
        <v>42004</v>
      </c>
      <c r="M38" s="50">
        <v>1</v>
      </c>
      <c r="N38" s="49">
        <v>45291</v>
      </c>
      <c r="O38" s="52" t="s">
        <v>92</v>
      </c>
      <c r="P38" s="86" t="s">
        <v>191</v>
      </c>
      <c r="Q38" s="86"/>
    </row>
    <row r="39" spans="1:17" ht="27.75" customHeight="1" thickBot="1" x14ac:dyDescent="0.25">
      <c r="A39" s="118"/>
      <c r="B39" s="127"/>
      <c r="C39" s="102"/>
      <c r="D39" s="103"/>
      <c r="E39" s="102"/>
      <c r="F39" s="104"/>
      <c r="G39" s="54" t="s">
        <v>224</v>
      </c>
      <c r="H39" s="52" t="s">
        <v>225</v>
      </c>
      <c r="I39" s="40" t="s">
        <v>124</v>
      </c>
      <c r="J39" s="40" t="s">
        <v>77</v>
      </c>
      <c r="K39" s="33">
        <v>0</v>
      </c>
      <c r="L39" s="37">
        <v>42004</v>
      </c>
      <c r="M39" s="50">
        <v>2</v>
      </c>
      <c r="N39" s="49">
        <v>45291</v>
      </c>
      <c r="O39" s="52" t="s">
        <v>92</v>
      </c>
      <c r="P39" s="86" t="s">
        <v>192</v>
      </c>
      <c r="Q39" s="86"/>
    </row>
    <row r="40" spans="1:17" ht="33.75" customHeight="1" thickBot="1" x14ac:dyDescent="0.25">
      <c r="A40" s="118"/>
      <c r="B40" s="127"/>
      <c r="C40" s="102"/>
      <c r="D40" s="103"/>
      <c r="E40" s="102"/>
      <c r="F40" s="104"/>
      <c r="G40" s="54" t="s">
        <v>245</v>
      </c>
      <c r="H40" s="52" t="s">
        <v>246</v>
      </c>
      <c r="I40" s="40" t="s">
        <v>247</v>
      </c>
      <c r="J40" s="40" t="s">
        <v>77</v>
      </c>
      <c r="K40" s="33">
        <v>0</v>
      </c>
      <c r="L40" s="37">
        <v>42004</v>
      </c>
      <c r="M40" s="50">
        <v>1</v>
      </c>
      <c r="N40" s="49">
        <v>45291</v>
      </c>
      <c r="O40" s="52" t="s">
        <v>92</v>
      </c>
      <c r="P40" s="86" t="s">
        <v>193</v>
      </c>
      <c r="Q40" s="86"/>
    </row>
    <row r="41" spans="1:17" ht="27.75" customHeight="1" thickBot="1" x14ac:dyDescent="0.25">
      <c r="A41" s="118"/>
      <c r="B41" s="127"/>
      <c r="C41" s="102"/>
      <c r="D41" s="103"/>
      <c r="E41" s="102"/>
      <c r="F41" s="104"/>
      <c r="G41" s="54" t="s">
        <v>122</v>
      </c>
      <c r="H41" s="52" t="s">
        <v>248</v>
      </c>
      <c r="I41" s="40" t="s">
        <v>124</v>
      </c>
      <c r="J41" s="40" t="s">
        <v>72</v>
      </c>
      <c r="K41" s="33">
        <v>0</v>
      </c>
      <c r="L41" s="37">
        <v>42004</v>
      </c>
      <c r="M41" s="50">
        <v>91</v>
      </c>
      <c r="N41" s="49">
        <v>45291</v>
      </c>
      <c r="O41" s="52" t="s">
        <v>92</v>
      </c>
      <c r="P41" s="86" t="s">
        <v>194</v>
      </c>
      <c r="Q41" s="86"/>
    </row>
    <row r="42" spans="1:17" ht="30.75" customHeight="1" thickBot="1" x14ac:dyDescent="0.25">
      <c r="A42" s="119"/>
      <c r="B42" s="125"/>
      <c r="C42" s="95"/>
      <c r="D42" s="99"/>
      <c r="E42" s="95"/>
      <c r="F42" s="97"/>
      <c r="G42" s="54" t="s">
        <v>218</v>
      </c>
      <c r="H42" s="52" t="s">
        <v>219</v>
      </c>
      <c r="I42" s="40" t="s">
        <v>249</v>
      </c>
      <c r="J42" s="40" t="s">
        <v>72</v>
      </c>
      <c r="K42" s="33">
        <v>0</v>
      </c>
      <c r="L42" s="37">
        <v>42004</v>
      </c>
      <c r="M42" s="50">
        <v>182</v>
      </c>
      <c r="N42" s="49">
        <v>45291</v>
      </c>
      <c r="O42" s="52" t="s">
        <v>92</v>
      </c>
      <c r="P42" s="86" t="s">
        <v>195</v>
      </c>
      <c r="Q42" s="86"/>
    </row>
    <row r="43" spans="1:17" ht="60.75" customHeight="1" thickBot="1" x14ac:dyDescent="0.25">
      <c r="A43" s="83" t="s">
        <v>267</v>
      </c>
      <c r="B43" s="124" t="s">
        <v>37</v>
      </c>
      <c r="C43" s="94" t="s">
        <v>25</v>
      </c>
      <c r="D43" s="98" t="s">
        <v>26</v>
      </c>
      <c r="E43" s="98" t="s">
        <v>27</v>
      </c>
      <c r="F43" s="98" t="s">
        <v>28</v>
      </c>
      <c r="G43" s="55" t="s">
        <v>100</v>
      </c>
      <c r="H43" s="56" t="s">
        <v>101</v>
      </c>
      <c r="I43" s="35" t="s">
        <v>102</v>
      </c>
      <c r="J43" s="35" t="s">
        <v>72</v>
      </c>
      <c r="K43" s="32">
        <v>0</v>
      </c>
      <c r="L43" s="37">
        <v>42004</v>
      </c>
      <c r="M43" s="48">
        <v>2</v>
      </c>
      <c r="N43" s="49">
        <v>45291</v>
      </c>
      <c r="O43" s="48" t="s">
        <v>92</v>
      </c>
      <c r="P43" s="112" t="s">
        <v>196</v>
      </c>
      <c r="Q43" s="112"/>
    </row>
    <row r="44" spans="1:17" ht="44.25" customHeight="1" thickBot="1" x14ac:dyDescent="0.25">
      <c r="A44" s="84"/>
      <c r="B44" s="125"/>
      <c r="C44" s="95"/>
      <c r="D44" s="99"/>
      <c r="E44" s="99"/>
      <c r="F44" s="99"/>
      <c r="G44" s="57" t="s">
        <v>106</v>
      </c>
      <c r="H44" s="56" t="s">
        <v>107</v>
      </c>
      <c r="I44" s="35" t="s">
        <v>108</v>
      </c>
      <c r="J44" s="35" t="s">
        <v>77</v>
      </c>
      <c r="K44" s="32">
        <v>4090</v>
      </c>
      <c r="L44" s="37">
        <v>42369</v>
      </c>
      <c r="M44" s="48">
        <v>4180</v>
      </c>
      <c r="N44" s="49">
        <v>45291</v>
      </c>
      <c r="O44" s="48" t="s">
        <v>92</v>
      </c>
      <c r="P44" s="112" t="s">
        <v>173</v>
      </c>
      <c r="Q44" s="112"/>
    </row>
    <row r="45" spans="1:17" ht="90" customHeight="1" thickBot="1" x14ac:dyDescent="0.25">
      <c r="A45" s="83" t="s">
        <v>268</v>
      </c>
      <c r="B45" s="131" t="s">
        <v>38</v>
      </c>
      <c r="C45" s="109" t="s">
        <v>25</v>
      </c>
      <c r="D45" s="98" t="s">
        <v>26</v>
      </c>
      <c r="E45" s="94" t="s">
        <v>27</v>
      </c>
      <c r="F45" s="98" t="s">
        <v>28</v>
      </c>
      <c r="G45" s="58" t="s">
        <v>131</v>
      </c>
      <c r="H45" s="56" t="s">
        <v>132</v>
      </c>
      <c r="I45" s="35" t="s">
        <v>133</v>
      </c>
      <c r="J45" s="35" t="s">
        <v>72</v>
      </c>
      <c r="K45" s="32">
        <v>0</v>
      </c>
      <c r="L45" s="37">
        <v>42004</v>
      </c>
      <c r="M45" s="48">
        <v>1</v>
      </c>
      <c r="N45" s="49">
        <v>45291</v>
      </c>
      <c r="O45" s="48">
        <v>1</v>
      </c>
      <c r="P45" s="86" t="s">
        <v>197</v>
      </c>
      <c r="Q45" s="86"/>
    </row>
    <row r="46" spans="1:17" ht="31" thickBot="1" x14ac:dyDescent="0.25">
      <c r="A46" s="84"/>
      <c r="B46" s="131"/>
      <c r="C46" s="110"/>
      <c r="D46" s="103"/>
      <c r="E46" s="102"/>
      <c r="F46" s="103"/>
      <c r="G46" s="58" t="s">
        <v>134</v>
      </c>
      <c r="H46" s="56" t="s">
        <v>135</v>
      </c>
      <c r="I46" s="35" t="s">
        <v>136</v>
      </c>
      <c r="J46" s="35" t="s">
        <v>77</v>
      </c>
      <c r="K46" s="32">
        <v>108</v>
      </c>
      <c r="L46" s="37">
        <v>42004</v>
      </c>
      <c r="M46" s="48">
        <v>48</v>
      </c>
      <c r="N46" s="49">
        <v>45291</v>
      </c>
      <c r="O46" s="48" t="s">
        <v>92</v>
      </c>
      <c r="P46" s="86" t="s">
        <v>168</v>
      </c>
      <c r="Q46" s="86"/>
    </row>
    <row r="47" spans="1:17" ht="102" customHeight="1" thickBot="1" x14ac:dyDescent="0.25">
      <c r="A47" s="91" t="s">
        <v>269</v>
      </c>
      <c r="B47" s="132" t="s">
        <v>39</v>
      </c>
      <c r="C47" s="109" t="s">
        <v>25</v>
      </c>
      <c r="D47" s="109" t="s">
        <v>26</v>
      </c>
      <c r="E47" s="109" t="s">
        <v>27</v>
      </c>
      <c r="F47" s="109" t="s">
        <v>28</v>
      </c>
      <c r="G47" s="58" t="s">
        <v>137</v>
      </c>
      <c r="H47" s="56" t="s">
        <v>138</v>
      </c>
      <c r="I47" s="35" t="s">
        <v>139</v>
      </c>
      <c r="J47" s="35" t="s">
        <v>72</v>
      </c>
      <c r="K47" s="32">
        <v>0</v>
      </c>
      <c r="L47" s="37">
        <v>42004</v>
      </c>
      <c r="M47" s="48">
        <v>3</v>
      </c>
      <c r="N47" s="49">
        <v>45291</v>
      </c>
      <c r="O47" s="48" t="s">
        <v>92</v>
      </c>
      <c r="P47" s="86" t="s">
        <v>198</v>
      </c>
      <c r="Q47" s="86"/>
    </row>
    <row r="48" spans="1:17" ht="31" thickBot="1" x14ac:dyDescent="0.25">
      <c r="A48" s="92"/>
      <c r="B48" s="132"/>
      <c r="C48" s="110"/>
      <c r="D48" s="110"/>
      <c r="E48" s="110"/>
      <c r="F48" s="110"/>
      <c r="G48" s="58" t="s">
        <v>140</v>
      </c>
      <c r="H48" s="56" t="s">
        <v>141</v>
      </c>
      <c r="I48" s="35" t="s">
        <v>142</v>
      </c>
      <c r="J48" s="35" t="s">
        <v>72</v>
      </c>
      <c r="K48" s="32">
        <v>0</v>
      </c>
      <c r="L48" s="37">
        <v>42004</v>
      </c>
      <c r="M48" s="48">
        <v>7655</v>
      </c>
      <c r="N48" s="49">
        <v>45291</v>
      </c>
      <c r="O48" s="48" t="s">
        <v>92</v>
      </c>
      <c r="P48" s="86" t="s">
        <v>199</v>
      </c>
      <c r="Q48" s="86"/>
    </row>
    <row r="49" spans="1:17" ht="36.75" customHeight="1" thickBot="1" x14ac:dyDescent="0.25">
      <c r="A49" s="92"/>
      <c r="B49" s="132"/>
      <c r="C49" s="110"/>
      <c r="D49" s="110"/>
      <c r="E49" s="110"/>
      <c r="F49" s="110"/>
      <c r="G49" s="58" t="s">
        <v>143</v>
      </c>
      <c r="H49" s="56" t="s">
        <v>144</v>
      </c>
      <c r="I49" s="35" t="s">
        <v>139</v>
      </c>
      <c r="J49" s="35" t="s">
        <v>72</v>
      </c>
      <c r="K49" s="32">
        <v>0</v>
      </c>
      <c r="L49" s="37">
        <v>42004</v>
      </c>
      <c r="M49" s="48">
        <v>4</v>
      </c>
      <c r="N49" s="49">
        <v>45291</v>
      </c>
      <c r="O49" s="48" t="s">
        <v>92</v>
      </c>
      <c r="P49" s="86" t="s">
        <v>200</v>
      </c>
      <c r="Q49" s="86"/>
    </row>
    <row r="50" spans="1:17" ht="61.5" customHeight="1" thickBot="1" x14ac:dyDescent="0.25">
      <c r="A50" s="92"/>
      <c r="B50" s="132"/>
      <c r="C50" s="110"/>
      <c r="D50" s="110"/>
      <c r="E50" s="110"/>
      <c r="F50" s="110"/>
      <c r="G50" s="58" t="s">
        <v>145</v>
      </c>
      <c r="H50" s="56" t="s">
        <v>146</v>
      </c>
      <c r="I50" s="35" t="s">
        <v>147</v>
      </c>
      <c r="J50" s="35" t="s">
        <v>72</v>
      </c>
      <c r="K50" s="32">
        <v>0</v>
      </c>
      <c r="L50" s="37">
        <v>42004</v>
      </c>
      <c r="M50" s="48">
        <v>2</v>
      </c>
      <c r="N50" s="49">
        <v>45291</v>
      </c>
      <c r="O50" s="48">
        <v>0</v>
      </c>
      <c r="P50" s="86" t="s">
        <v>201</v>
      </c>
      <c r="Q50" s="86"/>
    </row>
    <row r="51" spans="1:17" ht="44.25" customHeight="1" thickBot="1" x14ac:dyDescent="0.25">
      <c r="A51" s="92"/>
      <c r="B51" s="132"/>
      <c r="C51" s="110"/>
      <c r="D51" s="110"/>
      <c r="E51" s="110"/>
      <c r="F51" s="110"/>
      <c r="G51" s="58" t="s">
        <v>148</v>
      </c>
      <c r="H51" s="56" t="s">
        <v>149</v>
      </c>
      <c r="I51" s="35" t="s">
        <v>150</v>
      </c>
      <c r="J51" s="35" t="s">
        <v>72</v>
      </c>
      <c r="K51" s="32">
        <v>0</v>
      </c>
      <c r="L51" s="37">
        <v>42004</v>
      </c>
      <c r="M51" s="48">
        <v>2</v>
      </c>
      <c r="N51" s="49">
        <v>45291</v>
      </c>
      <c r="O51" s="48" t="s">
        <v>92</v>
      </c>
      <c r="P51" s="86" t="s">
        <v>202</v>
      </c>
      <c r="Q51" s="86"/>
    </row>
    <row r="52" spans="1:17" ht="33.75" customHeight="1" thickBot="1" x14ac:dyDescent="0.25">
      <c r="A52" s="92"/>
      <c r="B52" s="132"/>
      <c r="C52" s="110"/>
      <c r="D52" s="110"/>
      <c r="E52" s="110"/>
      <c r="F52" s="110"/>
      <c r="G52" s="58" t="s">
        <v>151</v>
      </c>
      <c r="H52" s="56" t="s">
        <v>152</v>
      </c>
      <c r="I52" s="35" t="s">
        <v>150</v>
      </c>
      <c r="J52" s="35" t="s">
        <v>72</v>
      </c>
      <c r="K52" s="32">
        <v>0</v>
      </c>
      <c r="L52" s="37">
        <v>42004</v>
      </c>
      <c r="M52" s="48">
        <v>2</v>
      </c>
      <c r="N52" s="49">
        <v>45291</v>
      </c>
      <c r="O52" s="48" t="s">
        <v>92</v>
      </c>
      <c r="P52" s="86" t="s">
        <v>203</v>
      </c>
      <c r="Q52" s="86"/>
    </row>
    <row r="53" spans="1:17" ht="21" thickBot="1" x14ac:dyDescent="0.25">
      <c r="A53" s="92"/>
      <c r="B53" s="133"/>
      <c r="C53" s="111"/>
      <c r="D53" s="111"/>
      <c r="E53" s="111"/>
      <c r="F53" s="111"/>
      <c r="G53" s="58" t="s">
        <v>153</v>
      </c>
      <c r="H53" s="56" t="s">
        <v>154</v>
      </c>
      <c r="I53" s="35" t="s">
        <v>91</v>
      </c>
      <c r="J53" s="35" t="s">
        <v>77</v>
      </c>
      <c r="K53" s="32">
        <v>28.5</v>
      </c>
      <c r="L53" s="37">
        <v>41274</v>
      </c>
      <c r="M53" s="48">
        <v>22</v>
      </c>
      <c r="N53" s="49">
        <v>45291</v>
      </c>
      <c r="O53" s="48" t="s">
        <v>92</v>
      </c>
      <c r="P53" s="86" t="s">
        <v>168</v>
      </c>
      <c r="Q53" s="86"/>
    </row>
    <row r="54" spans="1:17" ht="36" customHeight="1" thickBot="1" x14ac:dyDescent="0.25">
      <c r="A54" s="91" t="s">
        <v>269</v>
      </c>
      <c r="B54" s="132" t="s">
        <v>40</v>
      </c>
      <c r="C54" s="105" t="s">
        <v>31</v>
      </c>
      <c r="D54" s="105" t="s">
        <v>32</v>
      </c>
      <c r="E54" s="105" t="s">
        <v>33</v>
      </c>
      <c r="F54" s="106" t="s">
        <v>34</v>
      </c>
      <c r="G54" s="54" t="s">
        <v>250</v>
      </c>
      <c r="H54" s="54" t="s">
        <v>251</v>
      </c>
      <c r="I54" s="40" t="s">
        <v>252</v>
      </c>
      <c r="J54" s="40" t="s">
        <v>72</v>
      </c>
      <c r="K54" s="33">
        <v>0</v>
      </c>
      <c r="L54" s="37">
        <v>42004</v>
      </c>
      <c r="M54" s="50">
        <v>1</v>
      </c>
      <c r="N54" s="49">
        <v>45291</v>
      </c>
      <c r="O54" s="52" t="s">
        <v>92</v>
      </c>
      <c r="P54" s="107" t="s">
        <v>204</v>
      </c>
      <c r="Q54" s="108"/>
    </row>
    <row r="55" spans="1:17" ht="36.75" customHeight="1" thickBot="1" x14ac:dyDescent="0.25">
      <c r="A55" s="92"/>
      <c r="B55" s="132"/>
      <c r="C55" s="105"/>
      <c r="D55" s="105"/>
      <c r="E55" s="105"/>
      <c r="F55" s="106"/>
      <c r="G55" s="54" t="s">
        <v>253</v>
      </c>
      <c r="H55" s="54" t="s">
        <v>254</v>
      </c>
      <c r="I55" s="40" t="s">
        <v>252</v>
      </c>
      <c r="J55" s="40" t="s">
        <v>77</v>
      </c>
      <c r="K55" s="33">
        <v>0</v>
      </c>
      <c r="L55" s="37">
        <v>42004</v>
      </c>
      <c r="M55" s="50">
        <v>1</v>
      </c>
      <c r="N55" s="49">
        <v>45291</v>
      </c>
      <c r="O55" s="52" t="s">
        <v>92</v>
      </c>
      <c r="P55" s="107" t="s">
        <v>205</v>
      </c>
      <c r="Q55" s="108"/>
    </row>
    <row r="56" spans="1:17" ht="33" customHeight="1" thickBot="1" x14ac:dyDescent="0.25">
      <c r="A56" s="92"/>
      <c r="B56" s="133"/>
      <c r="C56" s="105"/>
      <c r="D56" s="105"/>
      <c r="E56" s="105"/>
      <c r="F56" s="106"/>
      <c r="G56" s="54" t="s">
        <v>218</v>
      </c>
      <c r="H56" s="54" t="s">
        <v>219</v>
      </c>
      <c r="I56" s="40" t="s">
        <v>249</v>
      </c>
      <c r="J56" s="40" t="s">
        <v>72</v>
      </c>
      <c r="K56" s="33">
        <v>0</v>
      </c>
      <c r="L56" s="37">
        <v>42004</v>
      </c>
      <c r="M56" s="50">
        <v>4</v>
      </c>
      <c r="N56" s="49">
        <v>45291</v>
      </c>
      <c r="O56" s="52" t="s">
        <v>92</v>
      </c>
      <c r="P56" s="107" t="s">
        <v>206</v>
      </c>
      <c r="Q56" s="108"/>
    </row>
    <row r="57" spans="1:17" ht="31.5" customHeight="1" thickBot="1" x14ac:dyDescent="0.25">
      <c r="A57" s="91" t="s">
        <v>269</v>
      </c>
      <c r="B57" s="134" t="s">
        <v>41</v>
      </c>
      <c r="C57" s="94" t="s">
        <v>31</v>
      </c>
      <c r="D57" s="98" t="s">
        <v>32</v>
      </c>
      <c r="E57" s="94" t="s">
        <v>33</v>
      </c>
      <c r="F57" s="96" t="s">
        <v>34</v>
      </c>
      <c r="G57" s="54" t="s">
        <v>218</v>
      </c>
      <c r="H57" s="54" t="s">
        <v>219</v>
      </c>
      <c r="I57" s="40" t="s">
        <v>124</v>
      </c>
      <c r="J57" s="40" t="s">
        <v>72</v>
      </c>
      <c r="K57" s="33">
        <v>0</v>
      </c>
      <c r="L57" s="37">
        <v>42004</v>
      </c>
      <c r="M57" s="50" t="s">
        <v>255</v>
      </c>
      <c r="N57" s="49">
        <v>45291</v>
      </c>
      <c r="O57" s="52" t="s">
        <v>92</v>
      </c>
      <c r="P57" s="86" t="s">
        <v>207</v>
      </c>
      <c r="Q57" s="86"/>
    </row>
    <row r="58" spans="1:17" ht="27.75" customHeight="1" thickBot="1" x14ac:dyDescent="0.25">
      <c r="A58" s="92"/>
      <c r="B58" s="132"/>
      <c r="C58" s="102"/>
      <c r="D58" s="103"/>
      <c r="E58" s="102"/>
      <c r="F58" s="104"/>
      <c r="G58" s="54" t="s">
        <v>243</v>
      </c>
      <c r="H58" s="54" t="s">
        <v>244</v>
      </c>
      <c r="I58" s="40" t="s">
        <v>150</v>
      </c>
      <c r="J58" s="40" t="s">
        <v>72</v>
      </c>
      <c r="K58" s="33">
        <v>0</v>
      </c>
      <c r="L58" s="37">
        <v>42004</v>
      </c>
      <c r="M58" s="50" t="s">
        <v>256</v>
      </c>
      <c r="N58" s="49">
        <v>45291</v>
      </c>
      <c r="O58" s="52" t="s">
        <v>92</v>
      </c>
      <c r="P58" s="86" t="s">
        <v>191</v>
      </c>
      <c r="Q58" s="86"/>
    </row>
    <row r="59" spans="1:17" ht="27.75" customHeight="1" thickBot="1" x14ac:dyDescent="0.25">
      <c r="A59" s="92"/>
      <c r="B59" s="132"/>
      <c r="C59" s="102"/>
      <c r="D59" s="103"/>
      <c r="E59" s="102"/>
      <c r="F59" s="104"/>
      <c r="G59" s="54" t="s">
        <v>234</v>
      </c>
      <c r="H59" s="54" t="s">
        <v>235</v>
      </c>
      <c r="I59" s="40" t="s">
        <v>124</v>
      </c>
      <c r="J59" s="40" t="s">
        <v>77</v>
      </c>
      <c r="K59" s="33">
        <v>0</v>
      </c>
      <c r="L59" s="37">
        <v>42004</v>
      </c>
      <c r="M59" s="50" t="s">
        <v>257</v>
      </c>
      <c r="N59" s="49">
        <v>45291</v>
      </c>
      <c r="O59" s="52" t="s">
        <v>92</v>
      </c>
      <c r="P59" s="86" t="s">
        <v>208</v>
      </c>
      <c r="Q59" s="86"/>
    </row>
    <row r="60" spans="1:17" ht="27.75" customHeight="1" thickBot="1" x14ac:dyDescent="0.25">
      <c r="A60" s="92"/>
      <c r="B60" s="132"/>
      <c r="C60" s="102"/>
      <c r="D60" s="103"/>
      <c r="E60" s="102"/>
      <c r="F60" s="104"/>
      <c r="G60" s="54" t="s">
        <v>224</v>
      </c>
      <c r="H60" s="54" t="s">
        <v>225</v>
      </c>
      <c r="I60" s="40" t="s">
        <v>124</v>
      </c>
      <c r="J60" s="40" t="s">
        <v>77</v>
      </c>
      <c r="K60" s="33">
        <v>0</v>
      </c>
      <c r="L60" s="37">
        <v>42004</v>
      </c>
      <c r="M60" s="50" t="s">
        <v>258</v>
      </c>
      <c r="N60" s="49">
        <v>45291</v>
      </c>
      <c r="O60" s="52" t="s">
        <v>92</v>
      </c>
      <c r="P60" s="86" t="s">
        <v>209</v>
      </c>
      <c r="Q60" s="86"/>
    </row>
    <row r="61" spans="1:17" ht="27.75" customHeight="1" thickBot="1" x14ac:dyDescent="0.25">
      <c r="A61" s="92"/>
      <c r="B61" s="132"/>
      <c r="C61" s="102"/>
      <c r="D61" s="103"/>
      <c r="E61" s="102"/>
      <c r="F61" s="104"/>
      <c r="G61" s="54" t="s">
        <v>259</v>
      </c>
      <c r="H61" s="54" t="s">
        <v>260</v>
      </c>
      <c r="I61" s="40" t="s">
        <v>247</v>
      </c>
      <c r="J61" s="40" t="s">
        <v>77</v>
      </c>
      <c r="K61" s="33">
        <v>0</v>
      </c>
      <c r="L61" s="37">
        <v>42004</v>
      </c>
      <c r="M61" s="50" t="s">
        <v>257</v>
      </c>
      <c r="N61" s="49">
        <v>45291</v>
      </c>
      <c r="O61" s="52" t="s">
        <v>92</v>
      </c>
      <c r="P61" s="86" t="s">
        <v>210</v>
      </c>
      <c r="Q61" s="86"/>
    </row>
    <row r="62" spans="1:17" ht="36.75" customHeight="1" thickBot="1" x14ac:dyDescent="0.25">
      <c r="A62" s="92"/>
      <c r="B62" s="132"/>
      <c r="C62" s="102"/>
      <c r="D62" s="103"/>
      <c r="E62" s="102"/>
      <c r="F62" s="104"/>
      <c r="G62" s="54" t="s">
        <v>232</v>
      </c>
      <c r="H62" s="54" t="s">
        <v>233</v>
      </c>
      <c r="I62" s="40" t="s">
        <v>247</v>
      </c>
      <c r="J62" s="40" t="s">
        <v>77</v>
      </c>
      <c r="K62" s="33">
        <v>0</v>
      </c>
      <c r="L62" s="37">
        <v>42004</v>
      </c>
      <c r="M62" s="50" t="s">
        <v>256</v>
      </c>
      <c r="N62" s="49">
        <v>45291</v>
      </c>
      <c r="O62" s="52" t="s">
        <v>92</v>
      </c>
      <c r="P62" s="86" t="s">
        <v>211</v>
      </c>
      <c r="Q62" s="86"/>
    </row>
    <row r="63" spans="1:17" ht="48" customHeight="1" thickBot="1" x14ac:dyDescent="0.25">
      <c r="A63" s="93"/>
      <c r="B63" s="133"/>
      <c r="C63" s="95"/>
      <c r="D63" s="99"/>
      <c r="E63" s="95"/>
      <c r="F63" s="97"/>
      <c r="G63" s="54" t="s">
        <v>245</v>
      </c>
      <c r="H63" s="54" t="s">
        <v>246</v>
      </c>
      <c r="I63" s="40" t="s">
        <v>247</v>
      </c>
      <c r="J63" s="40" t="s">
        <v>77</v>
      </c>
      <c r="K63" s="33">
        <v>0</v>
      </c>
      <c r="L63" s="37">
        <v>42004</v>
      </c>
      <c r="M63" s="50" t="s">
        <v>256</v>
      </c>
      <c r="N63" s="49">
        <v>45291</v>
      </c>
      <c r="O63" s="52" t="s">
        <v>92</v>
      </c>
      <c r="P63" s="100" t="s">
        <v>193</v>
      </c>
      <c r="Q63" s="101"/>
    </row>
    <row r="64" spans="1:17" ht="44.25" customHeight="1" thickBot="1" x14ac:dyDescent="0.25">
      <c r="A64" s="120" t="s">
        <v>269</v>
      </c>
      <c r="B64" s="134" t="s">
        <v>42</v>
      </c>
      <c r="C64" s="94" t="s">
        <v>17</v>
      </c>
      <c r="D64" s="96">
        <v>6</v>
      </c>
      <c r="E64" s="98" t="s">
        <v>19</v>
      </c>
      <c r="F64" s="96" t="s">
        <v>20</v>
      </c>
      <c r="G64" s="35" t="s">
        <v>69</v>
      </c>
      <c r="H64" s="36" t="s">
        <v>73</v>
      </c>
      <c r="I64" s="35" t="s">
        <v>71</v>
      </c>
      <c r="J64" s="35" t="s">
        <v>72</v>
      </c>
      <c r="K64" s="32">
        <v>0</v>
      </c>
      <c r="L64" s="37">
        <v>42004</v>
      </c>
      <c r="M64" s="48">
        <v>9</v>
      </c>
      <c r="N64" s="49">
        <v>44926</v>
      </c>
      <c r="O64" s="48">
        <v>5</v>
      </c>
      <c r="P64" s="86" t="s">
        <v>212</v>
      </c>
      <c r="Q64" s="86"/>
    </row>
    <row r="65" spans="1:17" ht="31" thickBot="1" x14ac:dyDescent="0.25">
      <c r="A65" s="121"/>
      <c r="B65" s="133"/>
      <c r="C65" s="95"/>
      <c r="D65" s="97"/>
      <c r="E65" s="99"/>
      <c r="F65" s="97"/>
      <c r="G65" s="41" t="s">
        <v>155</v>
      </c>
      <c r="H65" s="36" t="s">
        <v>156</v>
      </c>
      <c r="I65" s="35" t="s">
        <v>139</v>
      </c>
      <c r="J65" s="35" t="s">
        <v>77</v>
      </c>
      <c r="K65" s="32">
        <v>0</v>
      </c>
      <c r="L65" s="37">
        <v>42004</v>
      </c>
      <c r="M65" s="48">
        <v>4</v>
      </c>
      <c r="N65" s="49">
        <v>44926</v>
      </c>
      <c r="O65" s="48">
        <v>2</v>
      </c>
      <c r="P65" s="86" t="s">
        <v>213</v>
      </c>
      <c r="Q65" s="86"/>
    </row>
    <row r="66" spans="1:17" ht="36.75" customHeight="1" thickBot="1" x14ac:dyDescent="0.25">
      <c r="A66" s="120" t="s">
        <v>269</v>
      </c>
      <c r="B66" s="134" t="s">
        <v>43</v>
      </c>
      <c r="C66" s="94" t="s">
        <v>17</v>
      </c>
      <c r="D66" s="96">
        <v>6</v>
      </c>
      <c r="E66" s="98" t="s">
        <v>19</v>
      </c>
      <c r="F66" s="96" t="s">
        <v>20</v>
      </c>
      <c r="G66" s="35" t="s">
        <v>69</v>
      </c>
      <c r="H66" s="36" t="s">
        <v>73</v>
      </c>
      <c r="I66" s="35" t="s">
        <v>71</v>
      </c>
      <c r="J66" s="35" t="s">
        <v>72</v>
      </c>
      <c r="K66" s="32">
        <v>0</v>
      </c>
      <c r="L66" s="37">
        <v>42004</v>
      </c>
      <c r="M66" s="48">
        <v>2</v>
      </c>
      <c r="N66" s="49">
        <v>44926</v>
      </c>
      <c r="O66" s="48">
        <v>1</v>
      </c>
      <c r="P66" s="86" t="s">
        <v>214</v>
      </c>
      <c r="Q66" s="86"/>
    </row>
    <row r="67" spans="1:17" ht="31" thickBot="1" x14ac:dyDescent="0.25">
      <c r="A67" s="121"/>
      <c r="B67" s="133"/>
      <c r="C67" s="95"/>
      <c r="D67" s="97"/>
      <c r="E67" s="99"/>
      <c r="F67" s="97"/>
      <c r="G67" s="41" t="s">
        <v>155</v>
      </c>
      <c r="H67" s="36" t="s">
        <v>156</v>
      </c>
      <c r="I67" s="35" t="s">
        <v>139</v>
      </c>
      <c r="J67" s="35" t="s">
        <v>77</v>
      </c>
      <c r="K67" s="32">
        <v>0</v>
      </c>
      <c r="L67" s="37">
        <v>42004</v>
      </c>
      <c r="M67" s="48">
        <v>1</v>
      </c>
      <c r="N67" s="49">
        <v>44926</v>
      </c>
      <c r="O67" s="48">
        <v>0</v>
      </c>
      <c r="P67" s="86" t="s">
        <v>215</v>
      </c>
      <c r="Q67" s="86"/>
    </row>
    <row r="68" spans="1:17" ht="21" thickBot="1" x14ac:dyDescent="0.25">
      <c r="A68" s="89" t="s">
        <v>271</v>
      </c>
      <c r="B68" s="135" t="s">
        <v>44</v>
      </c>
      <c r="C68" s="94" t="s">
        <v>17</v>
      </c>
      <c r="D68" s="96">
        <v>6</v>
      </c>
      <c r="E68" s="98" t="s">
        <v>19</v>
      </c>
      <c r="F68" s="96" t="s">
        <v>20</v>
      </c>
      <c r="G68" s="42" t="s">
        <v>157</v>
      </c>
      <c r="H68" s="36" t="s">
        <v>73</v>
      </c>
      <c r="I68" s="35" t="s">
        <v>71</v>
      </c>
      <c r="J68" s="35" t="s">
        <v>72</v>
      </c>
      <c r="K68" s="32">
        <v>0</v>
      </c>
      <c r="L68" s="37">
        <v>42004</v>
      </c>
      <c r="M68" s="50" t="s">
        <v>84</v>
      </c>
      <c r="N68" s="49">
        <v>44926</v>
      </c>
      <c r="O68" s="48">
        <v>2</v>
      </c>
      <c r="P68" s="86" t="s">
        <v>216</v>
      </c>
      <c r="Q68" s="86"/>
    </row>
    <row r="69" spans="1:17" ht="31" thickBot="1" x14ac:dyDescent="0.25">
      <c r="A69" s="90"/>
      <c r="B69" s="136"/>
      <c r="C69" s="95"/>
      <c r="D69" s="97"/>
      <c r="E69" s="99"/>
      <c r="F69" s="97"/>
      <c r="G69" s="41" t="s">
        <v>155</v>
      </c>
      <c r="H69" s="36" t="s">
        <v>156</v>
      </c>
      <c r="I69" s="35" t="s">
        <v>139</v>
      </c>
      <c r="J69" s="35" t="s">
        <v>77</v>
      </c>
      <c r="K69" s="32">
        <v>0</v>
      </c>
      <c r="L69" s="37">
        <v>42004</v>
      </c>
      <c r="M69" s="48">
        <v>3</v>
      </c>
      <c r="N69" s="49">
        <v>44926</v>
      </c>
      <c r="O69" s="53">
        <v>1</v>
      </c>
      <c r="P69" s="86" t="s">
        <v>216</v>
      </c>
      <c r="Q69" s="86"/>
    </row>
    <row r="70" spans="1:17" ht="21" thickBot="1" x14ac:dyDescent="0.25">
      <c r="A70" s="62" t="s">
        <v>272</v>
      </c>
      <c r="B70" s="137" t="s">
        <v>45</v>
      </c>
      <c r="C70" s="43" t="s">
        <v>17</v>
      </c>
      <c r="D70" s="33">
        <v>6</v>
      </c>
      <c r="E70" s="34" t="s">
        <v>19</v>
      </c>
      <c r="F70" s="33" t="s">
        <v>46</v>
      </c>
      <c r="G70" s="44" t="s">
        <v>158</v>
      </c>
      <c r="H70" s="45" t="s">
        <v>159</v>
      </c>
      <c r="I70" s="45" t="s">
        <v>142</v>
      </c>
      <c r="J70" s="45" t="s">
        <v>72</v>
      </c>
      <c r="K70" s="43">
        <v>0</v>
      </c>
      <c r="L70" s="37">
        <v>42004</v>
      </c>
      <c r="M70" s="53" t="s">
        <v>160</v>
      </c>
      <c r="N70" s="49">
        <v>44926</v>
      </c>
      <c r="O70" s="53">
        <v>0</v>
      </c>
      <c r="P70" s="86" t="s">
        <v>217</v>
      </c>
      <c r="Q70" s="86"/>
    </row>
  </sheetData>
  <mergeCells count="166">
    <mergeCell ref="A64:A65"/>
    <mergeCell ref="A66:A67"/>
    <mergeCell ref="A30:A34"/>
    <mergeCell ref="A35:A42"/>
    <mergeCell ref="A14:A19"/>
    <mergeCell ref="A20:A29"/>
    <mergeCell ref="A47:A53"/>
    <mergeCell ref="A54:A56"/>
    <mergeCell ref="A57:A63"/>
    <mergeCell ref="B1:B2"/>
    <mergeCell ref="C1:F1"/>
    <mergeCell ref="G1:J1"/>
    <mergeCell ref="K1:O1"/>
    <mergeCell ref="P1:Q2"/>
    <mergeCell ref="P3:Q3"/>
    <mergeCell ref="B6:B7"/>
    <mergeCell ref="C6:C7"/>
    <mergeCell ref="D6:D7"/>
    <mergeCell ref="E6:E7"/>
    <mergeCell ref="F6:F7"/>
    <mergeCell ref="P6:Q6"/>
    <mergeCell ref="P7:Q7"/>
    <mergeCell ref="B4:B5"/>
    <mergeCell ref="C4:C5"/>
    <mergeCell ref="D4:D5"/>
    <mergeCell ref="E4:E5"/>
    <mergeCell ref="F4:F5"/>
    <mergeCell ref="P4:Q4"/>
    <mergeCell ref="P5:Q5"/>
    <mergeCell ref="B8:B9"/>
    <mergeCell ref="C8:C9"/>
    <mergeCell ref="P8:Q8"/>
    <mergeCell ref="P9:Q9"/>
    <mergeCell ref="B10:B13"/>
    <mergeCell ref="C10:C13"/>
    <mergeCell ref="D10:D13"/>
    <mergeCell ref="E10:E13"/>
    <mergeCell ref="F10:F13"/>
    <mergeCell ref="P10:Q10"/>
    <mergeCell ref="P11:Q11"/>
    <mergeCell ref="P12:Q12"/>
    <mergeCell ref="P13:Q13"/>
    <mergeCell ref="P26:Q26"/>
    <mergeCell ref="P16:Q16"/>
    <mergeCell ref="P17:Q17"/>
    <mergeCell ref="P18:Q18"/>
    <mergeCell ref="P19:Q19"/>
    <mergeCell ref="P20:Q20"/>
    <mergeCell ref="B14:B19"/>
    <mergeCell ref="C14:C19"/>
    <mergeCell ref="D14:D19"/>
    <mergeCell ref="E14:E19"/>
    <mergeCell ref="F14:F19"/>
    <mergeCell ref="P14:Q14"/>
    <mergeCell ref="P15:Q15"/>
    <mergeCell ref="P21:Q21"/>
    <mergeCell ref="P22:Q22"/>
    <mergeCell ref="E35:E42"/>
    <mergeCell ref="F35:F42"/>
    <mergeCell ref="P35:Q35"/>
    <mergeCell ref="P36:Q36"/>
    <mergeCell ref="P27:Q27"/>
    <mergeCell ref="P28:Q28"/>
    <mergeCell ref="P29:Q29"/>
    <mergeCell ref="B30:B34"/>
    <mergeCell ref="C30:C34"/>
    <mergeCell ref="D30:D34"/>
    <mergeCell ref="E30:E34"/>
    <mergeCell ref="F30:F34"/>
    <mergeCell ref="P30:Q30"/>
    <mergeCell ref="P31:Q31"/>
    <mergeCell ref="B20:B29"/>
    <mergeCell ref="C20:C29"/>
    <mergeCell ref="D20:D29"/>
    <mergeCell ref="E20:E29"/>
    <mergeCell ref="F20:F29"/>
    <mergeCell ref="P37:Q37"/>
    <mergeCell ref="P38:Q38"/>
    <mergeCell ref="P23:Q23"/>
    <mergeCell ref="P24:Q24"/>
    <mergeCell ref="P25:Q25"/>
    <mergeCell ref="P39:Q39"/>
    <mergeCell ref="P40:Q40"/>
    <mergeCell ref="P41:Q41"/>
    <mergeCell ref="P42:Q42"/>
    <mergeCell ref="P32:Q32"/>
    <mergeCell ref="P33:Q33"/>
    <mergeCell ref="P34:Q34"/>
    <mergeCell ref="B45:B46"/>
    <mergeCell ref="C45:C46"/>
    <mergeCell ref="D45:D46"/>
    <mergeCell ref="E45:E46"/>
    <mergeCell ref="F45:F46"/>
    <mergeCell ref="P45:Q45"/>
    <mergeCell ref="P46:Q46"/>
    <mergeCell ref="B43:B44"/>
    <mergeCell ref="C43:C44"/>
    <mergeCell ref="D43:D44"/>
    <mergeCell ref="E43:E44"/>
    <mergeCell ref="F43:F44"/>
    <mergeCell ref="P43:Q43"/>
    <mergeCell ref="P44:Q44"/>
    <mergeCell ref="B35:B42"/>
    <mergeCell ref="C35:C42"/>
    <mergeCell ref="D35:D42"/>
    <mergeCell ref="P52:Q52"/>
    <mergeCell ref="P53:Q53"/>
    <mergeCell ref="B54:B56"/>
    <mergeCell ref="C54:C56"/>
    <mergeCell ref="D54:D56"/>
    <mergeCell ref="E54:E56"/>
    <mergeCell ref="F54:F56"/>
    <mergeCell ref="P54:Q54"/>
    <mergeCell ref="P55:Q55"/>
    <mergeCell ref="B47:B53"/>
    <mergeCell ref="C47:C53"/>
    <mergeCell ref="D47:D53"/>
    <mergeCell ref="E47:E53"/>
    <mergeCell ref="F47:F53"/>
    <mergeCell ref="P47:Q47"/>
    <mergeCell ref="P48:Q48"/>
    <mergeCell ref="P49:Q49"/>
    <mergeCell ref="P50:Q50"/>
    <mergeCell ref="P51:Q51"/>
    <mergeCell ref="P56:Q56"/>
    <mergeCell ref="P66:Q66"/>
    <mergeCell ref="P67:Q67"/>
    <mergeCell ref="P61:Q61"/>
    <mergeCell ref="P62:Q62"/>
    <mergeCell ref="P63:Q63"/>
    <mergeCell ref="B64:B65"/>
    <mergeCell ref="C64:C65"/>
    <mergeCell ref="D64:D65"/>
    <mergeCell ref="E64:E65"/>
    <mergeCell ref="F64:F65"/>
    <mergeCell ref="P64:Q64"/>
    <mergeCell ref="P65:Q65"/>
    <mergeCell ref="B57:B63"/>
    <mergeCell ref="C57:C63"/>
    <mergeCell ref="D57:D63"/>
    <mergeCell ref="E57:E63"/>
    <mergeCell ref="F57:F63"/>
    <mergeCell ref="P57:Q57"/>
    <mergeCell ref="P58:Q58"/>
    <mergeCell ref="P59:Q59"/>
    <mergeCell ref="P60:Q60"/>
    <mergeCell ref="A4:A5"/>
    <mergeCell ref="A45:A46"/>
    <mergeCell ref="A43:A44"/>
    <mergeCell ref="A10:A13"/>
    <mergeCell ref="A6:A9"/>
    <mergeCell ref="P70:Q70"/>
    <mergeCell ref="A1:A2"/>
    <mergeCell ref="A68:A69"/>
    <mergeCell ref="B68:B69"/>
    <mergeCell ref="C68:C69"/>
    <mergeCell ref="D68:D69"/>
    <mergeCell ref="E68:E69"/>
    <mergeCell ref="F68:F69"/>
    <mergeCell ref="P68:Q68"/>
    <mergeCell ref="P69:Q69"/>
    <mergeCell ref="B66:B67"/>
    <mergeCell ref="C66:C67"/>
    <mergeCell ref="D66:D67"/>
    <mergeCell ref="E66:E67"/>
    <mergeCell ref="F66:F67"/>
  </mergeCells>
  <phoneticPr fontId="8" type="noConversion"/>
  <pageMargins left="0.70000000000000007" right="0.70000000000000007" top="0.79000000000000015" bottom="0.79000000000000015" header="0.30000000000000004" footer="0.30000000000000004"/>
  <pageSetup paperSize="8" scale="92" fitToWidth="9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e)</vt:lpstr>
      <vt:lpstr>f)</vt:lpstr>
      <vt:lpstr>g)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2017-08-11T06:26:44Z</cp:lastPrinted>
  <dcterms:created xsi:type="dcterms:W3CDTF">2015-06-05T18:19:34Z</dcterms:created>
  <dcterms:modified xsi:type="dcterms:W3CDTF">2017-08-11T06:40:52Z</dcterms:modified>
</cp:coreProperties>
</file>