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drnozka\Desktop\Developer\"/>
    </mc:Choice>
  </mc:AlternateContent>
  <bookViews>
    <workbookView xWindow="-120" yWindow="-120" windowWidth="24240" windowHeight="13140"/>
  </bookViews>
  <sheets>
    <sheet name="Výpočet k" sheetId="1" r:id="rId1"/>
  </sheets>
  <calcPr calcId="152511"/>
  <customWorkbookViews>
    <customWorkbookView name="GREGOROVÁ Lucie Mgr. – osobní zobrazení" guid="{4CFADE0A-F647-4332-A24C-D8259714888B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4" i="1" l="1"/>
  <c r="D37" i="1" l="1"/>
  <c r="D39" i="1" s="1"/>
  <c r="D31" i="1" l="1"/>
  <c r="D28" i="1"/>
  <c r="D25" i="1"/>
  <c r="D21" i="1"/>
  <c r="D17" i="1"/>
  <c r="D13" i="1"/>
  <c r="D10" i="1"/>
  <c r="C43" i="1" l="1"/>
</calcChain>
</file>

<file path=xl/sharedStrings.xml><?xml version="1.0" encoding="utf-8"?>
<sst xmlns="http://schemas.openxmlformats.org/spreadsheetml/2006/main" count="61" uniqueCount="51">
  <si>
    <t>indikátor</t>
  </si>
  <si>
    <t>poloha v rámci města</t>
  </si>
  <si>
    <t>poznámka</t>
  </si>
  <si>
    <t>v zastavitelné ploše</t>
  </si>
  <si>
    <t>urbanistická struktura</t>
  </si>
  <si>
    <t>bloková*</t>
  </si>
  <si>
    <t>podlažnost</t>
  </si>
  <si>
    <t>hustota obytné zástavby (počítá se v případě, že jsou vymezována nová veřejná prostranství)</t>
  </si>
  <si>
    <t>povrchové za stavební čárou</t>
  </si>
  <si>
    <t xml:space="preserve">ostatní </t>
  </si>
  <si>
    <t>aktivní parter</t>
  </si>
  <si>
    <t>* aktivním parterem je 1. nadzemní podlaží s nebytovými prostory s občanskou vybaveností bezbariérově přímo přístupnými z veřejného prostranství a vizuálně propojenými s veřejným prostranstvím (vstupy, výklady)</t>
  </si>
  <si>
    <t>ostatní</t>
  </si>
  <si>
    <t>individuální hodnocení kvality projektu Komisí pro architekturu a urbanismus</t>
  </si>
  <si>
    <t>standardně</t>
  </si>
  <si>
    <t>0,7 - 1</t>
  </si>
  <si>
    <t>dilčí koeficient</t>
  </si>
  <si>
    <t>varianta</t>
  </si>
  <si>
    <t>logistika</t>
  </si>
  <si>
    <t>* parkovací místa pro jízdní kola budou bezbariérově přístupná, pro bytové jednotky se bude jednat o krytá a uzamykatelná stání</t>
  </si>
  <si>
    <t>výpočet</t>
  </si>
  <si>
    <t>v proluce v zastavěném území (nevyžaduje novou veřejnou infrastrukturu*)</t>
  </si>
  <si>
    <t>v zastavěném území (vyžaduje novou veřejnou infrastrukturu*)</t>
  </si>
  <si>
    <t>ostatní (sídlištní, solitérní, areálová…)</t>
  </si>
  <si>
    <t>1 nadzemní podlaží</t>
  </si>
  <si>
    <t>2 – 5 nadzemních podlaží</t>
  </si>
  <si>
    <t>6 a více nadzemních podlaží</t>
  </si>
  <si>
    <t>do 75 obyvatel/ha*</t>
  </si>
  <si>
    <t>75 – 400 obyvatel/ha*</t>
  </si>
  <si>
    <t>400 a více obyvatel/ha*</t>
  </si>
  <si>
    <t>ostatní (v objektu v parteru, povrchové před stavební čárou…)</t>
  </si>
  <si>
    <t>Výpočet koeficientu zlepšení</t>
  </si>
  <si>
    <t>Výpočet výše investičního příspěvku</t>
  </si>
  <si>
    <t>HPP</t>
  </si>
  <si>
    <t>Příloha č. 4</t>
  </si>
  <si>
    <r>
      <t>* pro výpočet se využije počet obyvatel na byt dle velikosti bytu: do 50 m</t>
    </r>
    <r>
      <rPr>
        <sz val="10"/>
        <color theme="1"/>
        <rFont val="Times New Roman"/>
        <family val="1"/>
        <charset val="238"/>
      </rPr>
      <t>²</t>
    </r>
    <r>
      <rPr>
        <i/>
        <sz val="10"/>
        <color theme="1"/>
        <rFont val="Times New Roman"/>
        <family val="1"/>
        <charset val="238"/>
      </rPr>
      <t xml:space="preserve"> = 2 obyv., 50 – 75 m</t>
    </r>
    <r>
      <rPr>
        <sz val="10"/>
        <color theme="1"/>
        <rFont val="Times New Roman"/>
        <family val="1"/>
        <charset val="238"/>
      </rPr>
      <t>²</t>
    </r>
    <r>
      <rPr>
        <i/>
        <sz val="10"/>
        <color theme="1"/>
        <rFont val="Times New Roman"/>
        <family val="1"/>
        <charset val="238"/>
      </rPr>
      <t xml:space="preserve"> = 3 obyv., od 75 m</t>
    </r>
    <r>
      <rPr>
        <sz val="10"/>
        <color theme="1"/>
        <rFont val="Times New Roman"/>
        <family val="1"/>
        <charset val="238"/>
      </rPr>
      <t>²</t>
    </r>
    <r>
      <rPr>
        <i/>
        <sz val="10"/>
        <color theme="1"/>
        <rFont val="Times New Roman"/>
        <family val="1"/>
        <charset val="238"/>
      </rPr>
      <t xml:space="preserve"> = 4 obyv., přepočet pro aktivní parter* – na 25 m</t>
    </r>
    <r>
      <rPr>
        <sz val="10"/>
        <color theme="1"/>
        <rFont val="Times New Roman"/>
        <family val="1"/>
        <charset val="238"/>
      </rPr>
      <t>²</t>
    </r>
    <r>
      <rPr>
        <i/>
        <sz val="10"/>
        <color theme="1"/>
        <rFont val="Times New Roman"/>
        <family val="1"/>
        <charset val="238"/>
      </rPr>
      <t xml:space="preserve"> aktivního parteru = 1 obyv.
* celková plocha záměru se počítá z řešeného území, v případě, že je zástavba vymezena komunikacemi, započítává se řešené území po osu komunikace
* aktivním parterem je 1. nadzemní podlaží s nebytovými prostory s občanskou vybaveností bezbariérově přímo přístupnými z veřejného prostranství a vizuálně propojenými s veřejným prostranstvím (vstupy, výklady)</t>
    </r>
  </si>
  <si>
    <t>v objektu mimo aktivní parter* (v podzemí / 2. NP a vyšší / v přízemí až za aktivním parterem)</t>
  </si>
  <si>
    <t>minimálně 50 % délky uliční fasády tvoří aktivní parter*</t>
  </si>
  <si>
    <t>řešení cyklodopravy (neuplatňuje se v případě rodinných domů)</t>
  </si>
  <si>
    <t>parkovací kapacity pro jízdní kola jsou stejné nebo vyšší než parkovací kapacity pro osobní automobily*</t>
  </si>
  <si>
    <t>řešení parkování</t>
  </si>
  <si>
    <t>zaměstnanost (posuzuje se u nebytových projektů)</t>
  </si>
  <si>
    <t>Výše investičního příspěvku = HPP*k*1000</t>
  </si>
  <si>
    <t>pole k výběru/doplnění pro výpočet koeficientu zlepšení (k)</t>
  </si>
  <si>
    <t>* zástavba, která jasně vymezuje veřejné prostory náměstí, ulic, nábřeží a parků a soukromé (příp. polosoukromé či poloveřejné) prostory zahrad, dvorů a vnitrobloků)</t>
  </si>
  <si>
    <t>v případě zájmu investora posoudí kvalitu návrhu Rada města, která může dle kvality projektu koeficient snížit v rozsahu</t>
  </si>
  <si>
    <t>Zásady pro spolupráci s investory na rozvoji veřejné infrastruktury města Týnec nad Sázavou</t>
  </si>
  <si>
    <t>doplní Majetkový odbor po projednání záměru v radě města</t>
  </si>
  <si>
    <t>KOEFICIENT ZLEPŠENÍ k (výsledný koeficient je součinem všech výše uvedených dílčích koeficientů)</t>
  </si>
  <si>
    <t xml:space="preserve">* za veřejnou infrastrukturu se v tomto bodě považují dopravní infrastruktura, veřejné osvětlení a vodohospodářská infrastruktura
* za novou infrastrukturu nepovažuje výměna stávající infrastruktury za novou, kapacitnější
* rozsah zastavěného území k datu vydání územního plánu z roku 2020. Zastavěným územím se rozumí zastavěné území města Týnec nad Sázavou, jak je vymezeno ve výkresu základního členění  platného Územního plánu města Týnec nad Sázavou a který je dostupný zde: </t>
  </si>
  <si>
    <t>www.mestotynec.cz/uzemni-plan-mesta/
www.mestotynec.cz/page.php?fp=radnice/dulezite-dokumenty&amp;artid=605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</si>
</sst>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b/>
      <u/>
      <sz val="10"/>
      <color theme="1"/>
      <name val="Times New Roman"/>
      <family val="1"/>
      <charset val="238"/>
    </font>
    <font>
      <i/>
      <u/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DDD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100">
    <xf numFmtId="0" fontId="0" fillId="0" borderId="0" xfId="0"/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1" fillId="2" borderId="9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8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6" xfId="0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left" vertical="top" wrapText="1"/>
    </xf>
    <xf numFmtId="0" fontId="2" fillId="0" borderId="20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horizontal="center" vertical="top" wrapText="1"/>
    </xf>
    <xf numFmtId="0" fontId="2" fillId="0" borderId="23" xfId="0" applyFont="1" applyFill="1" applyBorder="1" applyAlignment="1">
      <alignment horizontal="center" vertical="top" wrapText="1"/>
    </xf>
    <xf numFmtId="0" fontId="3" fillId="0" borderId="19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left" vertical="top" wrapText="1"/>
    </xf>
    <xf numFmtId="2" fontId="6" fillId="3" borderId="8" xfId="0" applyNumberFormat="1" applyFont="1" applyFill="1" applyBorder="1" applyAlignment="1">
      <alignment horizontal="center" vertical="top" wrapText="1"/>
    </xf>
    <xf numFmtId="0" fontId="2" fillId="3" borderId="12" xfId="0" applyFont="1" applyFill="1" applyBorder="1" applyAlignment="1">
      <alignment horizontal="left" vertical="top" wrapText="1"/>
    </xf>
    <xf numFmtId="0" fontId="3" fillId="3" borderId="19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1" fillId="3" borderId="8" xfId="0" applyFont="1" applyFill="1" applyBorder="1" applyAlignment="1">
      <alignment horizontal="center" vertical="top" wrapText="1"/>
    </xf>
    <xf numFmtId="0" fontId="3" fillId="3" borderId="12" xfId="0" applyFont="1" applyFill="1" applyBorder="1" applyAlignment="1">
      <alignment horizontal="left" vertical="top" wrapText="1"/>
    </xf>
    <xf numFmtId="0" fontId="2" fillId="3" borderId="13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left" vertical="top" wrapText="1"/>
    </xf>
    <xf numFmtId="0" fontId="2" fillId="3" borderId="16" xfId="0" applyFont="1" applyFill="1" applyBorder="1" applyAlignment="1">
      <alignment horizontal="center" vertical="top" wrapText="1"/>
    </xf>
    <xf numFmtId="0" fontId="7" fillId="3" borderId="12" xfId="0" applyFont="1" applyFill="1" applyBorder="1" applyAlignment="1">
      <alignment horizontal="left" vertical="top" wrapText="1"/>
    </xf>
    <xf numFmtId="0" fontId="7" fillId="3" borderId="13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left" vertical="top" wrapText="1"/>
    </xf>
    <xf numFmtId="0" fontId="7" fillId="3" borderId="15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left" vertical="top" wrapText="1"/>
    </xf>
    <xf numFmtId="0" fontId="7" fillId="3" borderId="16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left" vertical="top" wrapText="1"/>
    </xf>
    <xf numFmtId="0" fontId="4" fillId="3" borderId="19" xfId="0" applyFont="1" applyFill="1" applyBorder="1" applyAlignment="1">
      <alignment horizontal="left" vertical="top" wrapText="1"/>
    </xf>
    <xf numFmtId="0" fontId="1" fillId="3" borderId="25" xfId="0" applyFont="1" applyFill="1" applyBorder="1" applyAlignment="1">
      <alignment horizontal="center" vertical="top" wrapText="1"/>
    </xf>
    <xf numFmtId="0" fontId="2" fillId="0" borderId="0" xfId="0" applyFont="1"/>
    <xf numFmtId="0" fontId="2" fillId="3" borderId="14" xfId="0" applyFont="1" applyFill="1" applyBorder="1" applyAlignment="1">
      <alignment horizontal="right" vertical="top" wrapText="1"/>
    </xf>
    <xf numFmtId="0" fontId="4" fillId="0" borderId="19" xfId="0" applyFont="1" applyFill="1" applyBorder="1" applyAlignment="1">
      <alignment horizontal="left" vertical="top" wrapText="1"/>
    </xf>
    <xf numFmtId="0" fontId="3" fillId="3" borderId="0" xfId="0" applyFont="1" applyFill="1" applyBorder="1" applyAlignment="1">
      <alignment horizontal="left" vertical="top" wrapText="1"/>
    </xf>
    <xf numFmtId="0" fontId="1" fillId="0" borderId="25" xfId="0" applyFont="1" applyFill="1" applyBorder="1" applyAlignment="1">
      <alignment horizontal="center" vertical="top" wrapText="1"/>
    </xf>
    <xf numFmtId="0" fontId="3" fillId="3" borderId="3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3" borderId="15" xfId="0" applyFont="1" applyFill="1" applyBorder="1" applyAlignment="1">
      <alignment horizontal="center" vertical="top" wrapText="1"/>
    </xf>
    <xf numFmtId="0" fontId="3" fillId="0" borderId="17" xfId="0" applyFont="1" applyFill="1" applyBorder="1" applyAlignment="1">
      <alignment horizontal="right" vertical="top" wrapText="1"/>
    </xf>
    <xf numFmtId="0" fontId="3" fillId="3" borderId="17" xfId="0" applyFont="1" applyFill="1" applyBorder="1" applyAlignment="1">
      <alignment horizontal="right" vertical="top" wrapText="1"/>
    </xf>
    <xf numFmtId="0" fontId="3" fillId="0" borderId="14" xfId="0" applyFont="1" applyFill="1" applyBorder="1" applyAlignment="1">
      <alignment horizontal="right" vertical="top" wrapText="1"/>
    </xf>
    <xf numFmtId="0" fontId="8" fillId="3" borderId="17" xfId="0" applyFont="1" applyFill="1" applyBorder="1" applyAlignment="1">
      <alignment horizontal="right" vertical="top" wrapText="1"/>
    </xf>
    <xf numFmtId="0" fontId="3" fillId="0" borderId="27" xfId="0" applyFont="1" applyFill="1" applyBorder="1" applyAlignment="1">
      <alignment horizontal="right" vertical="top" wrapText="1"/>
    </xf>
    <xf numFmtId="0" fontId="3" fillId="3" borderId="27" xfId="0" applyFont="1" applyFill="1" applyBorder="1" applyAlignment="1">
      <alignment horizontal="right" vertical="top" wrapText="1"/>
    </xf>
    <xf numFmtId="0" fontId="4" fillId="0" borderId="0" xfId="0" applyFont="1" applyAlignment="1">
      <alignment horizontal="left" vertical="top"/>
    </xf>
    <xf numFmtId="0" fontId="1" fillId="4" borderId="4" xfId="0" applyFont="1" applyFill="1" applyBorder="1" applyAlignment="1">
      <alignment horizontal="left" vertical="top" wrapText="1"/>
    </xf>
    <xf numFmtId="0" fontId="1" fillId="4" borderId="24" xfId="0" applyFont="1" applyFill="1" applyBorder="1" applyAlignment="1">
      <alignment horizontal="left" vertical="top" wrapText="1"/>
    </xf>
    <xf numFmtId="0" fontId="1" fillId="4" borderId="4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/>
    </xf>
    <xf numFmtId="0" fontId="2" fillId="0" borderId="31" xfId="0" applyFont="1" applyFill="1" applyBorder="1" applyAlignment="1">
      <alignment horizontal="left" vertical="top" wrapText="1"/>
    </xf>
    <xf numFmtId="0" fontId="2" fillId="0" borderId="32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5" fillId="0" borderId="33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2" fillId="0" borderId="34" xfId="0" applyFont="1" applyFill="1" applyBorder="1" applyAlignment="1">
      <alignment horizontal="center" vertical="top" wrapText="1"/>
    </xf>
    <xf numFmtId="0" fontId="2" fillId="0" borderId="29" xfId="0" applyFont="1" applyFill="1" applyBorder="1" applyAlignment="1">
      <alignment horizontal="left" vertical="top" wrapText="1"/>
    </xf>
    <xf numFmtId="0" fontId="2" fillId="0" borderId="29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3" fillId="0" borderId="19" xfId="0" applyFont="1" applyFill="1" applyBorder="1" applyAlignment="1">
      <alignment horizontal="left" vertical="top" wrapText="1"/>
    </xf>
    <xf numFmtId="0" fontId="3" fillId="0" borderId="28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left" vertical="top" wrapText="1"/>
    </xf>
    <xf numFmtId="0" fontId="8" fillId="3" borderId="19" xfId="0" applyFont="1" applyFill="1" applyBorder="1" applyAlignment="1">
      <alignment horizontal="left" vertical="top" wrapText="1"/>
    </xf>
    <xf numFmtId="0" fontId="8" fillId="3" borderId="3" xfId="0" applyFont="1" applyFill="1" applyBorder="1" applyAlignment="1">
      <alignment horizontal="left" vertical="top" wrapText="1"/>
    </xf>
    <xf numFmtId="0" fontId="1" fillId="2" borderId="28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vertical="top"/>
    </xf>
    <xf numFmtId="0" fontId="4" fillId="0" borderId="0" xfId="0" applyFont="1" applyBorder="1" applyAlignment="1">
      <alignment horizontal="left" vertical="top" wrapText="1"/>
    </xf>
    <xf numFmtId="0" fontId="4" fillId="0" borderId="35" xfId="0" applyFont="1" applyBorder="1" applyAlignment="1">
      <alignment horizontal="left" vertical="top" wrapText="1"/>
    </xf>
    <xf numFmtId="4" fontId="4" fillId="4" borderId="27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center" vertical="top" wrapText="1"/>
    </xf>
    <xf numFmtId="0" fontId="4" fillId="0" borderId="19" xfId="0" applyFont="1" applyBorder="1" applyAlignment="1">
      <alignment horizontal="right" vertical="top" wrapText="1"/>
    </xf>
    <xf numFmtId="0" fontId="4" fillId="0" borderId="25" xfId="0" applyFont="1" applyBorder="1" applyAlignment="1">
      <alignment horizontal="right" vertical="top" wrapText="1"/>
    </xf>
    <xf numFmtId="164" fontId="4" fillId="0" borderId="9" xfId="0" applyNumberFormat="1" applyFont="1" applyBorder="1" applyAlignment="1">
      <alignment horizontal="right" vertical="top" wrapText="1"/>
    </xf>
    <xf numFmtId="164" fontId="4" fillId="0" borderId="8" xfId="0" applyNumberFormat="1" applyFont="1" applyBorder="1" applyAlignment="1">
      <alignment horizontal="right" vertical="top" wrapText="1"/>
    </xf>
    <xf numFmtId="0" fontId="1" fillId="0" borderId="18" xfId="0" applyFont="1" applyFill="1" applyBorder="1" applyAlignment="1">
      <alignment horizontal="left" vertical="top" wrapText="1"/>
    </xf>
    <xf numFmtId="0" fontId="1" fillId="0" borderId="21" xfId="0" applyFont="1" applyFill="1" applyBorder="1" applyAlignment="1">
      <alignment horizontal="left" vertical="top" wrapText="1"/>
    </xf>
    <xf numFmtId="0" fontId="6" fillId="3" borderId="18" xfId="0" applyFont="1" applyFill="1" applyBorder="1" applyAlignment="1">
      <alignment horizontal="left" vertical="top" wrapText="1"/>
    </xf>
    <xf numFmtId="0" fontId="6" fillId="3" borderId="21" xfId="0" applyFont="1" applyFill="1" applyBorder="1" applyAlignment="1">
      <alignment horizontal="left" vertical="top" wrapText="1"/>
    </xf>
    <xf numFmtId="0" fontId="1" fillId="3" borderId="18" xfId="0" applyFont="1" applyFill="1" applyBorder="1" applyAlignment="1">
      <alignment horizontal="left" vertical="top" wrapText="1"/>
    </xf>
    <xf numFmtId="0" fontId="1" fillId="3" borderId="21" xfId="0" applyFont="1" applyFill="1" applyBorder="1" applyAlignment="1">
      <alignment horizontal="left" vertical="top" wrapText="1"/>
    </xf>
    <xf numFmtId="0" fontId="6" fillId="3" borderId="5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6" fillId="3" borderId="7" xfId="0" applyFont="1" applyFill="1" applyBorder="1" applyAlignment="1">
      <alignment horizontal="center" vertical="top" wrapText="1"/>
    </xf>
    <xf numFmtId="0" fontId="1" fillId="3" borderId="26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/>
    </xf>
    <xf numFmtId="0" fontId="8" fillId="0" borderId="3" xfId="0" applyFont="1" applyFill="1" applyBorder="1" applyAlignment="1">
      <alignment horizontal="left" vertical="top" wrapText="1"/>
    </xf>
    <xf numFmtId="0" fontId="11" fillId="0" borderId="3" xfId="1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top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FFDDD5"/>
      <color rgb="FFFFC5B7"/>
      <color rgb="FFEE504C"/>
      <color rgb="FFF48E8C"/>
      <color rgb="FFF8BBBA"/>
      <color rgb="FFFFBB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mestotynec.cz/uzemni-plan-mesta/" TargetMode="Externa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showGridLines="0" tabSelected="1" zoomScaleNormal="100" workbookViewId="0"/>
  </sheetViews>
  <sheetFormatPr defaultRowHeight="12.75" x14ac:dyDescent="0.25"/>
  <cols>
    <col min="1" max="1" width="15.7109375" style="7" customWidth="1"/>
    <col min="2" max="2" width="38.7109375" style="1" customWidth="1"/>
    <col min="3" max="3" width="60" style="2" customWidth="1"/>
    <col min="4" max="4" width="15" style="3" bestFit="1" customWidth="1"/>
    <col min="5" max="5" width="16.42578125" style="1" customWidth="1"/>
    <col min="6" max="16384" width="9.140625" style="1"/>
  </cols>
  <sheetData>
    <row r="1" spans="1:5" x14ac:dyDescent="0.25">
      <c r="A1" s="48" t="s">
        <v>46</v>
      </c>
      <c r="B1" s="48"/>
      <c r="C1" s="48"/>
      <c r="D1" s="48"/>
    </row>
    <row r="2" spans="1:5" x14ac:dyDescent="0.25">
      <c r="A2" s="48" t="s">
        <v>34</v>
      </c>
      <c r="B2" s="48"/>
      <c r="C2" s="48"/>
      <c r="D2" s="48"/>
    </row>
    <row r="3" spans="1:5" x14ac:dyDescent="0.25">
      <c r="A3" s="96" t="s">
        <v>31</v>
      </c>
      <c r="B3" s="60"/>
      <c r="C3" s="60"/>
      <c r="D3" s="60"/>
    </row>
    <row r="4" spans="1:5" x14ac:dyDescent="0.25">
      <c r="A4" s="76"/>
      <c r="B4" s="60"/>
      <c r="C4" s="60"/>
      <c r="D4" s="60"/>
    </row>
    <row r="5" spans="1:5" ht="13.5" thickBot="1" x14ac:dyDescent="0.3">
      <c r="A5" s="1"/>
      <c r="B5" s="99" t="s">
        <v>43</v>
      </c>
      <c r="C5" s="99"/>
      <c r="D5" s="1"/>
    </row>
    <row r="6" spans="1:5" ht="14.25" thickBot="1" x14ac:dyDescent="0.25">
      <c r="A6" s="4" t="s">
        <v>0</v>
      </c>
      <c r="B6" s="75" t="s">
        <v>17</v>
      </c>
      <c r="C6" s="5" t="s">
        <v>2</v>
      </c>
      <c r="D6" s="6" t="s">
        <v>16</v>
      </c>
      <c r="E6" s="42"/>
    </row>
    <row r="7" spans="1:5" ht="102" x14ac:dyDescent="0.2">
      <c r="A7" s="87" t="s">
        <v>1</v>
      </c>
      <c r="B7" s="64" t="s">
        <v>21</v>
      </c>
      <c r="C7" s="97" t="s">
        <v>49</v>
      </c>
      <c r="D7" s="66">
        <v>0.5</v>
      </c>
      <c r="E7" s="42"/>
    </row>
    <row r="8" spans="1:5" ht="29.25" customHeight="1" x14ac:dyDescent="0.2">
      <c r="A8" s="87"/>
      <c r="B8" s="61" t="s">
        <v>22</v>
      </c>
      <c r="C8" s="98" t="s">
        <v>50</v>
      </c>
      <c r="D8" s="17">
        <v>0.8</v>
      </c>
      <c r="E8" s="42"/>
    </row>
    <row r="9" spans="1:5" ht="13.5" thickBot="1" x14ac:dyDescent="0.25">
      <c r="A9" s="87"/>
      <c r="B9" s="62" t="s">
        <v>3</v>
      </c>
      <c r="C9" s="65"/>
      <c r="D9" s="18">
        <v>1</v>
      </c>
      <c r="E9" s="42"/>
    </row>
    <row r="10" spans="1:5" ht="14.25" thickBot="1" x14ac:dyDescent="0.25">
      <c r="A10" s="50" t="s">
        <v>20</v>
      </c>
      <c r="B10" s="57"/>
      <c r="C10" s="14"/>
      <c r="D10" s="8">
        <f>IF(B10=B7,D7*1,IF(B10=B8,D8*1,1))</f>
        <v>1</v>
      </c>
      <c r="E10" s="42"/>
    </row>
    <row r="11" spans="1:5" ht="38.25" x14ac:dyDescent="0.2">
      <c r="A11" s="86" t="s">
        <v>4</v>
      </c>
      <c r="B11" s="15" t="s">
        <v>5</v>
      </c>
      <c r="C11" s="70" t="s">
        <v>44</v>
      </c>
      <c r="D11" s="9">
        <v>0.7</v>
      </c>
      <c r="E11" s="42"/>
    </row>
    <row r="12" spans="1:5" ht="13.5" thickBot="1" x14ac:dyDescent="0.25">
      <c r="A12" s="87"/>
      <c r="B12" s="11" t="s">
        <v>23</v>
      </c>
      <c r="C12" s="65"/>
      <c r="D12" s="12">
        <v>1</v>
      </c>
      <c r="E12" s="42"/>
    </row>
    <row r="13" spans="1:5" ht="14.25" thickBot="1" x14ac:dyDescent="0.25">
      <c r="A13" s="50" t="s">
        <v>20</v>
      </c>
      <c r="B13" s="57"/>
      <c r="C13" s="14"/>
      <c r="D13" s="8">
        <f>IF(B13=B11,D11*1,1)</f>
        <v>1</v>
      </c>
      <c r="E13" s="42"/>
    </row>
    <row r="14" spans="1:5" x14ac:dyDescent="0.2">
      <c r="A14" s="88" t="s">
        <v>6</v>
      </c>
      <c r="B14" s="33" t="s">
        <v>24</v>
      </c>
      <c r="C14" s="73"/>
      <c r="D14" s="34">
        <v>1</v>
      </c>
      <c r="E14" s="42"/>
    </row>
    <row r="15" spans="1:5" x14ac:dyDescent="0.2">
      <c r="A15" s="89"/>
      <c r="B15" s="35" t="s">
        <v>25</v>
      </c>
      <c r="C15" s="74"/>
      <c r="D15" s="36">
        <v>0.9</v>
      </c>
      <c r="E15" s="42"/>
    </row>
    <row r="16" spans="1:5" ht="13.5" thickBot="1" x14ac:dyDescent="0.25">
      <c r="A16" s="89"/>
      <c r="B16" s="37" t="s">
        <v>26</v>
      </c>
      <c r="C16" s="74"/>
      <c r="D16" s="38">
        <v>1</v>
      </c>
      <c r="E16" s="42"/>
    </row>
    <row r="17" spans="1:5" ht="14.25" thickBot="1" x14ac:dyDescent="0.25">
      <c r="A17" s="53" t="s">
        <v>20</v>
      </c>
      <c r="B17" s="57"/>
      <c r="C17" s="27"/>
      <c r="D17" s="28">
        <f>IF(B17=B15,D15*1,1)</f>
        <v>1</v>
      </c>
      <c r="E17" s="42"/>
    </row>
    <row r="18" spans="1:5" ht="132.75" customHeight="1" x14ac:dyDescent="0.2">
      <c r="A18" s="86" t="s">
        <v>7</v>
      </c>
      <c r="B18" s="15" t="s">
        <v>27</v>
      </c>
      <c r="C18" s="19" t="s">
        <v>35</v>
      </c>
      <c r="D18" s="16">
        <v>1</v>
      </c>
      <c r="E18" s="42"/>
    </row>
    <row r="19" spans="1:5" x14ac:dyDescent="0.2">
      <c r="A19" s="87"/>
      <c r="B19" s="10" t="s">
        <v>28</v>
      </c>
      <c r="C19" s="20"/>
      <c r="D19" s="17">
        <v>0.8</v>
      </c>
      <c r="E19" s="42"/>
    </row>
    <row r="20" spans="1:5" ht="13.5" thickBot="1" x14ac:dyDescent="0.25">
      <c r="A20" s="87"/>
      <c r="B20" s="11" t="s">
        <v>29</v>
      </c>
      <c r="C20" s="20"/>
      <c r="D20" s="18">
        <v>0.9</v>
      </c>
      <c r="E20" s="42"/>
    </row>
    <row r="21" spans="1:5" ht="14.25" thickBot="1" x14ac:dyDescent="0.25">
      <c r="A21" s="52" t="s">
        <v>20</v>
      </c>
      <c r="B21" s="58"/>
      <c r="C21" s="44"/>
      <c r="D21" s="46">
        <f>IF(B21=B19,D19*1,IF(B21=B20,D20*1,1))</f>
        <v>1</v>
      </c>
      <c r="E21" s="42"/>
    </row>
    <row r="22" spans="1:5" ht="51" customHeight="1" x14ac:dyDescent="0.2">
      <c r="A22" s="90" t="s">
        <v>40</v>
      </c>
      <c r="B22" s="23" t="s">
        <v>36</v>
      </c>
      <c r="C22" s="47" t="s">
        <v>11</v>
      </c>
      <c r="D22" s="30">
        <v>0.8</v>
      </c>
      <c r="E22" s="42"/>
    </row>
    <row r="23" spans="1:5" x14ac:dyDescent="0.2">
      <c r="A23" s="91"/>
      <c r="B23" s="25" t="s">
        <v>8</v>
      </c>
      <c r="C23" s="45"/>
      <c r="D23" s="49">
        <v>0.9</v>
      </c>
      <c r="E23" s="42"/>
    </row>
    <row r="24" spans="1:5" ht="26.25" thickBot="1" x14ac:dyDescent="0.25">
      <c r="A24" s="91"/>
      <c r="B24" s="26" t="s">
        <v>30</v>
      </c>
      <c r="C24" s="45"/>
      <c r="D24" s="32">
        <v>1</v>
      </c>
      <c r="E24" s="42"/>
    </row>
    <row r="25" spans="1:5" ht="14.25" thickBot="1" x14ac:dyDescent="0.25">
      <c r="A25" s="51" t="s">
        <v>20</v>
      </c>
      <c r="B25" s="57"/>
      <c r="C25" s="27"/>
      <c r="D25" s="28">
        <f>IF(B25=B22,D22*1,IF(B25=B23,D23*1,1))</f>
        <v>1</v>
      </c>
      <c r="E25" s="42"/>
    </row>
    <row r="26" spans="1:5" ht="38.25" x14ac:dyDescent="0.2">
      <c r="A26" s="86" t="s">
        <v>38</v>
      </c>
      <c r="B26" s="67" t="s">
        <v>39</v>
      </c>
      <c r="C26" s="63" t="s">
        <v>19</v>
      </c>
      <c r="D26" s="68">
        <v>0.9</v>
      </c>
      <c r="E26" s="42"/>
    </row>
    <row r="27" spans="1:5" ht="27.75" customHeight="1" thickBot="1" x14ac:dyDescent="0.25">
      <c r="A27" s="87"/>
      <c r="B27" s="11" t="s">
        <v>9</v>
      </c>
      <c r="C27" s="63"/>
      <c r="D27" s="69">
        <v>1</v>
      </c>
      <c r="E27" s="42"/>
    </row>
    <row r="28" spans="1:5" ht="14.25" thickBot="1" x14ac:dyDescent="0.25">
      <c r="A28" s="50" t="s">
        <v>20</v>
      </c>
      <c r="B28" s="57"/>
      <c r="C28" s="14"/>
      <c r="D28" s="8">
        <f>IF(B28=B26,D26*1,1)</f>
        <v>1</v>
      </c>
      <c r="E28" s="42"/>
    </row>
    <row r="29" spans="1:5" ht="51" x14ac:dyDescent="0.2">
      <c r="A29" s="90" t="s">
        <v>10</v>
      </c>
      <c r="B29" s="23" t="s">
        <v>37</v>
      </c>
      <c r="C29" s="29" t="s">
        <v>11</v>
      </c>
      <c r="D29" s="30">
        <v>0.8</v>
      </c>
      <c r="E29" s="42"/>
    </row>
    <row r="30" spans="1:5" ht="13.5" thickBot="1" x14ac:dyDescent="0.25">
      <c r="A30" s="91"/>
      <c r="B30" s="26" t="s">
        <v>12</v>
      </c>
      <c r="C30" s="31"/>
      <c r="D30" s="32">
        <v>1</v>
      </c>
      <c r="E30" s="42"/>
    </row>
    <row r="31" spans="1:5" ht="14.25" thickBot="1" x14ac:dyDescent="0.25">
      <c r="A31" s="43" t="s">
        <v>20</v>
      </c>
      <c r="B31" s="57"/>
      <c r="C31" s="40"/>
      <c r="D31" s="41">
        <f>IF(B31=B29,D29*1,1)</f>
        <v>1</v>
      </c>
      <c r="E31" s="42"/>
    </row>
    <row r="32" spans="1:5" ht="38.25" x14ac:dyDescent="0.2">
      <c r="A32" s="86" t="s">
        <v>13</v>
      </c>
      <c r="B32" s="15" t="s">
        <v>45</v>
      </c>
      <c r="C32" s="70"/>
      <c r="D32" s="9" t="s">
        <v>15</v>
      </c>
      <c r="E32" s="42"/>
    </row>
    <row r="33" spans="1:5" ht="13.5" thickBot="1" x14ac:dyDescent="0.25">
      <c r="A33" s="87"/>
      <c r="B33" s="11" t="s">
        <v>14</v>
      </c>
      <c r="C33" s="71"/>
      <c r="D33" s="12">
        <v>1</v>
      </c>
      <c r="E33" s="42"/>
    </row>
    <row r="34" spans="1:5" ht="13.5" thickBot="1" x14ac:dyDescent="0.25">
      <c r="A34" s="54" t="s">
        <v>20</v>
      </c>
      <c r="B34" s="59"/>
      <c r="C34" s="21" t="s">
        <v>47</v>
      </c>
      <c r="D34" s="8">
        <f>IF(B34=0.7,0.7,IF(B34=0.8,0.8,IF(B34=0.9,0.9,1)))</f>
        <v>1</v>
      </c>
      <c r="E34" s="42"/>
    </row>
    <row r="35" spans="1:5" x14ac:dyDescent="0.2">
      <c r="A35" s="90" t="s">
        <v>41</v>
      </c>
      <c r="B35" s="23" t="s">
        <v>18</v>
      </c>
      <c r="C35" s="24"/>
      <c r="D35" s="30">
        <v>1</v>
      </c>
      <c r="E35" s="42"/>
    </row>
    <row r="36" spans="1:5" ht="41.25" customHeight="1" thickBot="1" x14ac:dyDescent="0.25">
      <c r="A36" s="95"/>
      <c r="B36" s="26" t="s">
        <v>12</v>
      </c>
      <c r="C36" s="72"/>
      <c r="D36" s="32">
        <v>0.9</v>
      </c>
      <c r="E36" s="42"/>
    </row>
    <row r="37" spans="1:5" ht="14.25" thickBot="1" x14ac:dyDescent="0.25">
      <c r="A37" s="55" t="s">
        <v>20</v>
      </c>
      <c r="B37" s="57"/>
      <c r="C37" s="27"/>
      <c r="D37" s="28">
        <f>IF(B37=B36,D36*1,D35)</f>
        <v>1</v>
      </c>
      <c r="E37" s="42"/>
    </row>
    <row r="38" spans="1:5" ht="14.25" thickBot="1" x14ac:dyDescent="0.25">
      <c r="A38" s="13"/>
      <c r="B38" s="39"/>
      <c r="C38" s="80"/>
      <c r="D38" s="81"/>
      <c r="E38" s="42"/>
    </row>
    <row r="39" spans="1:5" ht="13.5" thickBot="1" x14ac:dyDescent="0.25">
      <c r="A39" s="92" t="s">
        <v>48</v>
      </c>
      <c r="B39" s="93"/>
      <c r="C39" s="94"/>
      <c r="D39" s="22">
        <f>D10*D13*D17*D21*D25*D28*D31*D34*D37</f>
        <v>1</v>
      </c>
      <c r="E39" s="42"/>
    </row>
    <row r="41" spans="1:5" ht="14.25" thickBot="1" x14ac:dyDescent="0.3">
      <c r="A41" s="56" t="s">
        <v>32</v>
      </c>
      <c r="C41" s="1"/>
    </row>
    <row r="42" spans="1:5" ht="14.25" thickBot="1" x14ac:dyDescent="0.3">
      <c r="A42" s="1"/>
      <c r="B42" s="78" t="s">
        <v>33</v>
      </c>
      <c r="C42" s="82" t="s">
        <v>42</v>
      </c>
      <c r="D42" s="83"/>
    </row>
    <row r="43" spans="1:5" ht="15.75" customHeight="1" thickBot="1" x14ac:dyDescent="0.3">
      <c r="A43" s="77"/>
      <c r="B43" s="79"/>
      <c r="C43" s="84">
        <f>B43*D39*1000</f>
        <v>0</v>
      </c>
      <c r="D43" s="85"/>
    </row>
  </sheetData>
  <customSheetViews>
    <customSheetView guid="{4CFADE0A-F647-4332-A24C-D8259714888B}" scale="110">
      <pane xSplit="5" ySplit="5" topLeftCell="F6" activePane="bottomRight" state="frozen"/>
      <selection pane="bottomRight" activeCell="B3" sqref="B3"/>
      <pageMargins left="0.7" right="0.7" top="0.55208333333333337" bottom="0.4375" header="0.3" footer="0.3"/>
      <pageSetup paperSize="9" orientation="landscape" r:id="rId1"/>
    </customSheetView>
  </customSheetViews>
  <mergeCells count="12">
    <mergeCell ref="A7:A9"/>
    <mergeCell ref="A22:A24"/>
    <mergeCell ref="A39:C39"/>
    <mergeCell ref="A35:A36"/>
    <mergeCell ref="A32:A33"/>
    <mergeCell ref="A29:A30"/>
    <mergeCell ref="A26:A27"/>
    <mergeCell ref="C42:D42"/>
    <mergeCell ref="C43:D43"/>
    <mergeCell ref="A18:A20"/>
    <mergeCell ref="A14:A16"/>
    <mergeCell ref="A11:A12"/>
  </mergeCells>
  <dataValidations count="8">
    <dataValidation type="list" allowBlank="1" showInputMessage="1" showErrorMessage="1" sqref="B10">
      <formula1>$B$7:$B$9</formula1>
    </dataValidation>
    <dataValidation type="list" allowBlank="1" showInputMessage="1" showErrorMessage="1" sqref="B13">
      <formula1>$B$11:$B$12</formula1>
    </dataValidation>
    <dataValidation type="list" allowBlank="1" showInputMessage="1" showErrorMessage="1" sqref="B17">
      <formula1>$B$14:$B$16</formula1>
    </dataValidation>
    <dataValidation type="list" allowBlank="1" showInputMessage="1" showErrorMessage="1" sqref="B21">
      <formula1>$B$18:$B$20</formula1>
    </dataValidation>
    <dataValidation type="list" allowBlank="1" showInputMessage="1" showErrorMessage="1" sqref="B25">
      <formula1>$B$22:$B$24</formula1>
    </dataValidation>
    <dataValidation type="list" allowBlank="1" showInputMessage="1" showErrorMessage="1" sqref="B28">
      <formula1>$B$26:$B$27</formula1>
    </dataValidation>
    <dataValidation type="list" allowBlank="1" showInputMessage="1" showErrorMessage="1" sqref="B31">
      <formula1>$B$29:$B$30</formula1>
    </dataValidation>
    <dataValidation type="list" allowBlank="1" showInputMessage="1" showErrorMessage="1" sqref="B37">
      <formula1>$B$35:$B$36</formula1>
    </dataValidation>
  </dataValidations>
  <hyperlinks>
    <hyperlink ref="C8" r:id="rId2" display="www.mestotynec.cz/uzemni-plan-mesta/"/>
  </hyperlinks>
  <pageMargins left="0.7" right="0.7" top="0.55208333333333337" bottom="0.4375" header="0.3" footer="0.3"/>
  <pageSetup paperSize="9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Výpočet k</vt:lpstr>
    </vt:vector>
  </TitlesOfParts>
  <Company>Magistrát města Jihlavy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KAFKOVÁ Tereza Ing. arch.</dc:creator>
  <cp:lastModifiedBy>Martin Kadrnožka</cp:lastModifiedBy>
  <cp:lastPrinted>2021-12-03T13:34:10Z</cp:lastPrinted>
  <dcterms:created xsi:type="dcterms:W3CDTF">2021-08-31T13:17:56Z</dcterms:created>
  <dcterms:modified xsi:type="dcterms:W3CDTF">2021-12-03T13:34:32Z</dcterms:modified>
</cp:coreProperties>
</file>