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80" windowWidth="23955" windowHeight="1227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7" i="1"/>
  <c r="E7" s="1"/>
  <c r="G7" s="1"/>
  <c r="B7"/>
  <c r="D7" s="1"/>
  <c r="F7" s="1"/>
  <c r="E6"/>
  <c r="G6" s="1"/>
  <c r="D6"/>
  <c r="F6" s="1"/>
  <c r="E5"/>
  <c r="G5" s="1"/>
  <c r="D5"/>
  <c r="F5" s="1"/>
  <c r="E4"/>
  <c r="G4" s="1"/>
  <c r="D4"/>
  <c r="F4" s="1"/>
  <c r="E3"/>
  <c r="G3" s="1"/>
  <c r="D3"/>
  <c r="F3" s="1"/>
  <c r="E2"/>
  <c r="G2" s="1"/>
  <c r="D2"/>
  <c r="F2" s="1"/>
  <c r="C16" l="1"/>
  <c r="E16" s="1"/>
  <c r="G16" s="1"/>
  <c r="B16"/>
  <c r="D16" s="1"/>
  <c r="F16" s="1"/>
  <c r="E15"/>
  <c r="G15" s="1"/>
  <c r="D15"/>
  <c r="F15" s="1"/>
  <c r="E14"/>
  <c r="G14" s="1"/>
  <c r="D14"/>
  <c r="F14" s="1"/>
  <c r="E13"/>
  <c r="G13" s="1"/>
  <c r="D13"/>
  <c r="F13" s="1"/>
  <c r="E12"/>
  <c r="G12" s="1"/>
  <c r="D12"/>
  <c r="F12" s="1"/>
  <c r="E11"/>
  <c r="G11" s="1"/>
  <c r="D11"/>
  <c r="F11" s="1"/>
  <c r="E25" l="1"/>
  <c r="G25" s="1"/>
  <c r="B25"/>
  <c r="D25" s="1"/>
  <c r="F25" s="1"/>
  <c r="E24"/>
  <c r="G24" s="1"/>
  <c r="D24"/>
  <c r="F24" s="1"/>
  <c r="E23"/>
  <c r="G23" s="1"/>
  <c r="D23"/>
  <c r="F23" s="1"/>
  <c r="E22"/>
  <c r="G22" s="1"/>
  <c r="D22"/>
  <c r="F22" s="1"/>
  <c r="E21"/>
  <c r="G21" s="1"/>
  <c r="D21"/>
  <c r="F21" s="1"/>
  <c r="E20"/>
  <c r="G20" s="1"/>
  <c r="D20"/>
  <c r="F20" s="1"/>
  <c r="D56" l="1"/>
  <c r="F56" s="1"/>
  <c r="E60"/>
  <c r="G60" s="1"/>
  <c r="D60"/>
  <c r="F60" s="1"/>
  <c r="E59"/>
  <c r="G59" s="1"/>
  <c r="D59"/>
  <c r="F59" s="1"/>
  <c r="E58"/>
  <c r="G58" s="1"/>
  <c r="D58"/>
  <c r="F58" s="1"/>
  <c r="E57"/>
  <c r="G57" s="1"/>
  <c r="D57"/>
  <c r="F57" s="1"/>
  <c r="E56"/>
  <c r="G56" s="1"/>
  <c r="C61"/>
  <c r="E61" s="1"/>
  <c r="G61" s="1"/>
  <c r="E34"/>
  <c r="G34" s="1"/>
  <c r="D42" l="1"/>
  <c r="F42" s="1"/>
  <c r="E51"/>
  <c r="G51" s="1"/>
  <c r="D51"/>
  <c r="F51" s="1"/>
  <c r="D50"/>
  <c r="F50" s="1"/>
  <c r="E50"/>
  <c r="G50" s="1"/>
  <c r="E49"/>
  <c r="G49" s="1"/>
  <c r="D49"/>
  <c r="F49" s="1"/>
  <c r="E48"/>
  <c r="G48" s="1"/>
  <c r="D48"/>
  <c r="F48" s="1"/>
  <c r="D47"/>
  <c r="F47" s="1"/>
  <c r="C52"/>
  <c r="E52" s="1"/>
  <c r="G52" s="1"/>
  <c r="E42"/>
  <c r="G42" s="1"/>
  <c r="E40"/>
  <c r="G40" s="1"/>
  <c r="E39"/>
  <c r="G39" s="1"/>
  <c r="E33"/>
  <c r="G33" s="1"/>
  <c r="E32"/>
  <c r="G32" s="1"/>
  <c r="E31"/>
  <c r="G31" s="1"/>
  <c r="E30"/>
  <c r="G30" s="1"/>
  <c r="E29"/>
  <c r="G29" s="1"/>
  <c r="D41"/>
  <c r="F41" s="1"/>
  <c r="D40"/>
  <c r="F40" s="1"/>
  <c r="D39"/>
  <c r="F39" s="1"/>
  <c r="D38"/>
  <c r="F38" s="1"/>
  <c r="D33"/>
  <c r="F33" s="1"/>
  <c r="D32"/>
  <c r="F32" s="1"/>
  <c r="D31"/>
  <c r="F31" s="1"/>
  <c r="D30"/>
  <c r="F30" s="1"/>
  <c r="D29"/>
  <c r="F29" s="1"/>
  <c r="E47" l="1"/>
  <c r="G47" s="1"/>
  <c r="C41"/>
  <c r="E41" s="1"/>
  <c r="G41" s="1"/>
  <c r="C38"/>
  <c r="E38" s="1"/>
  <c r="G38" s="1"/>
  <c r="C43" l="1"/>
  <c r="E43" s="1"/>
  <c r="G43" s="1"/>
  <c r="B61"/>
  <c r="D61" s="1"/>
  <c r="F61" s="1"/>
  <c r="B52"/>
  <c r="D52" s="1"/>
  <c r="F52" s="1"/>
  <c r="B43"/>
  <c r="D43" s="1"/>
  <c r="F43" s="1"/>
  <c r="B34" l="1"/>
  <c r="D34" s="1"/>
  <c r="F34" s="1"/>
</calcChain>
</file>

<file path=xl/sharedStrings.xml><?xml version="1.0" encoding="utf-8"?>
<sst xmlns="http://schemas.openxmlformats.org/spreadsheetml/2006/main" count="84" uniqueCount="12">
  <si>
    <t>Medlešice</t>
  </si>
  <si>
    <t>Topol</t>
  </si>
  <si>
    <t>Vlčnov</t>
  </si>
  <si>
    <t>Chrudim + Markovice</t>
  </si>
  <si>
    <r>
      <t>Celkem m</t>
    </r>
    <r>
      <rPr>
        <b/>
        <vertAlign val="superscript"/>
        <sz val="10"/>
        <rFont val="Verdana"/>
        <family val="2"/>
        <charset val="238"/>
      </rPr>
      <t>3</t>
    </r>
    <r>
      <rPr>
        <b/>
        <sz val="10"/>
        <rFont val="Verdana"/>
        <family val="2"/>
        <charset val="238"/>
      </rPr>
      <t>/rok</t>
    </r>
  </si>
  <si>
    <t>Vestec</t>
  </si>
  <si>
    <r>
      <t>Domácnosti m</t>
    </r>
    <r>
      <rPr>
        <b/>
        <vertAlign val="superscript"/>
        <sz val="10"/>
        <rFont val="Verdana"/>
        <family val="2"/>
        <charset val="238"/>
      </rPr>
      <t>3</t>
    </r>
    <r>
      <rPr>
        <b/>
        <sz val="10"/>
        <rFont val="Verdana"/>
        <family val="2"/>
        <charset val="238"/>
      </rPr>
      <t>/rok</t>
    </r>
  </si>
  <si>
    <t>Denní spotřeba - celkem (l/os)</t>
  </si>
  <si>
    <t>Denní spotřeba -domácnosti (l/os)</t>
  </si>
  <si>
    <t>Roční spotřeba -domácnosti (l/os)</t>
  </si>
  <si>
    <t>Roční spotřeba - celkem (l/os)</t>
  </si>
  <si>
    <t>Celkem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</si>
</sst>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6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0"/>
      <name val="Verdana"/>
      <family val="2"/>
      <charset val="238"/>
    </font>
    <font>
      <b/>
      <vertAlign val="superscript"/>
      <sz val="10"/>
      <name val="Verdana"/>
      <family val="2"/>
      <charset val="238"/>
    </font>
    <font>
      <b/>
      <sz val="10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/>
    <xf numFmtId="3" fontId="2" fillId="0" borderId="1" xfId="0" applyNumberFormat="1" applyFont="1" applyBorder="1"/>
    <xf numFmtId="3" fontId="2" fillId="0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Border="1"/>
    <xf numFmtId="3" fontId="2" fillId="0" borderId="2" xfId="0" applyNumberFormat="1" applyFont="1" applyBorder="1"/>
    <xf numFmtId="3" fontId="2" fillId="0" borderId="1" xfId="1" applyNumberFormat="1" applyFont="1" applyBorder="1"/>
    <xf numFmtId="3" fontId="2" fillId="0" borderId="0" xfId="0" applyNumberFormat="1" applyFont="1"/>
    <xf numFmtId="3" fontId="0" fillId="0" borderId="0" xfId="0" applyNumberFormat="1"/>
    <xf numFmtId="0" fontId="3" fillId="0" borderId="1" xfId="0" applyFont="1" applyBorder="1"/>
    <xf numFmtId="3" fontId="2" fillId="0" borderId="1" xfId="0" applyNumberFormat="1" applyFont="1" applyBorder="1"/>
    <xf numFmtId="1" fontId="2" fillId="0" borderId="1" xfId="0" applyNumberFormat="1" applyFont="1" applyBorder="1"/>
    <xf numFmtId="3" fontId="2" fillId="0" borderId="1" xfId="0" applyNumberFormat="1" applyFont="1" applyFill="1" applyBorder="1"/>
    <xf numFmtId="3" fontId="5" fillId="0" borderId="1" xfId="0" applyNumberFormat="1" applyFont="1" applyBorder="1"/>
    <xf numFmtId="0" fontId="3" fillId="0" borderId="1" xfId="0" applyFont="1" applyFill="1" applyBorder="1" applyAlignment="1">
      <alignment horizontal="center" wrapText="1"/>
    </xf>
    <xf numFmtId="1" fontId="5" fillId="0" borderId="1" xfId="0" applyNumberFormat="1" applyFont="1" applyBorder="1"/>
    <xf numFmtId="0" fontId="5" fillId="0" borderId="1" xfId="0" applyFont="1" applyBorder="1"/>
  </cellXfs>
  <cellStyles count="3">
    <cellStyle name="Čárka 2" xfId="2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clustered"/>
        <c:ser>
          <c:idx val="0"/>
          <c:order val="0"/>
          <c:cat>
            <c:numRef>
              <c:f>List1!$J$3:$P$3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List1!$J$4:$P$4</c:f>
              <c:numCache>
                <c:formatCode>General</c:formatCode>
                <c:ptCount val="7"/>
                <c:pt idx="0">
                  <c:v>77</c:v>
                </c:pt>
                <c:pt idx="1">
                  <c:v>74</c:v>
                </c:pt>
                <c:pt idx="2">
                  <c:v>73</c:v>
                </c:pt>
                <c:pt idx="3">
                  <c:v>73</c:v>
                </c:pt>
                <c:pt idx="4">
                  <c:v>73</c:v>
                </c:pt>
                <c:pt idx="5">
                  <c:v>71</c:v>
                </c:pt>
                <c:pt idx="6">
                  <c:v>68</c:v>
                </c:pt>
              </c:numCache>
            </c:numRef>
          </c:val>
        </c:ser>
        <c:axId val="43951616"/>
        <c:axId val="43953152"/>
      </c:barChart>
      <c:catAx>
        <c:axId val="43951616"/>
        <c:scaling>
          <c:orientation val="minMax"/>
        </c:scaling>
        <c:axPos val="b"/>
        <c:numFmt formatCode="General" sourceLinked="1"/>
        <c:tickLblPos val="nextTo"/>
        <c:crossAx val="43953152"/>
        <c:crosses val="autoZero"/>
        <c:auto val="1"/>
        <c:lblAlgn val="ctr"/>
        <c:lblOffset val="100"/>
      </c:catAx>
      <c:valAx>
        <c:axId val="43953152"/>
        <c:scaling>
          <c:orientation val="minMax"/>
        </c:scaling>
        <c:axPos val="l"/>
        <c:majorGridlines/>
        <c:numFmt formatCode="General" sourceLinked="1"/>
        <c:tickLblPos val="nextTo"/>
        <c:crossAx val="43951616"/>
        <c:crosses val="autoZero"/>
        <c:crossBetween val="between"/>
      </c:valAx>
    </c:plotArea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9</xdr:row>
      <xdr:rowOff>228600</xdr:rowOff>
    </xdr:from>
    <xdr:to>
      <xdr:col>16</xdr:col>
      <xdr:colOff>47625</xdr:colOff>
      <xdr:row>23</xdr:row>
      <xdr:rowOff>57150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workbookViewId="0">
      <selection activeCell="M29" sqref="M29"/>
    </sheetView>
  </sheetViews>
  <sheetFormatPr defaultRowHeight="12.75"/>
  <cols>
    <col min="1" max="1" width="23.7109375" bestFit="1" customWidth="1"/>
    <col min="2" max="2" width="14.85546875" customWidth="1"/>
    <col min="3" max="3" width="15" customWidth="1"/>
    <col min="4" max="4" width="19.42578125" customWidth="1"/>
    <col min="5" max="5" width="20.140625" customWidth="1"/>
    <col min="6" max="6" width="18.85546875" customWidth="1"/>
    <col min="7" max="7" width="21.140625" customWidth="1"/>
  </cols>
  <sheetData>
    <row r="1" spans="1:16" ht="38.25">
      <c r="A1" s="6">
        <v>2018</v>
      </c>
      <c r="B1" s="18" t="s">
        <v>4</v>
      </c>
      <c r="C1" s="18" t="s">
        <v>6</v>
      </c>
      <c r="D1" s="18" t="s">
        <v>10</v>
      </c>
      <c r="E1" s="18" t="s">
        <v>9</v>
      </c>
      <c r="F1" s="18" t="s">
        <v>7</v>
      </c>
      <c r="G1" s="18" t="s">
        <v>8</v>
      </c>
    </row>
    <row r="2" spans="1:16">
      <c r="A2" s="13" t="s">
        <v>3</v>
      </c>
      <c r="B2" s="14">
        <v>823625</v>
      </c>
      <c r="C2" s="14">
        <v>547404</v>
      </c>
      <c r="D2" s="14">
        <f>B2/21820*1000</f>
        <v>37746.333638863427</v>
      </c>
      <c r="E2" s="14">
        <f>C2/21820*1000</f>
        <v>25087.259395050412</v>
      </c>
      <c r="F2" s="15">
        <f>D2/365</f>
        <v>103.41461270921486</v>
      </c>
      <c r="G2" s="15">
        <f>E2/365</f>
        <v>68.732217520686063</v>
      </c>
    </row>
    <row r="3" spans="1:16">
      <c r="A3" s="13" t="s">
        <v>0</v>
      </c>
      <c r="B3" s="14">
        <v>16867</v>
      </c>
      <c r="C3" s="14">
        <v>15379</v>
      </c>
      <c r="D3" s="14">
        <f>B3/510*1000</f>
        <v>33072.549019607839</v>
      </c>
      <c r="E3" s="14">
        <f>C3/510*1000</f>
        <v>30154.901960784315</v>
      </c>
      <c r="F3" s="15">
        <f t="shared" ref="F3:F7" si="0">D3/365</f>
        <v>90.609723341391344</v>
      </c>
      <c r="G3" s="15">
        <f t="shared" ref="G3:G7" si="1">E3/365</f>
        <v>82.616169755573466</v>
      </c>
      <c r="J3">
        <v>2012</v>
      </c>
      <c r="K3">
        <v>2013</v>
      </c>
      <c r="L3">
        <v>2014</v>
      </c>
      <c r="M3">
        <v>2015</v>
      </c>
      <c r="N3">
        <v>2016</v>
      </c>
      <c r="O3">
        <v>2017</v>
      </c>
      <c r="P3">
        <v>2018</v>
      </c>
    </row>
    <row r="4" spans="1:16">
      <c r="A4" s="13" t="s">
        <v>1</v>
      </c>
      <c r="B4" s="14">
        <v>3296</v>
      </c>
      <c r="C4" s="14">
        <v>2701</v>
      </c>
      <c r="D4" s="14">
        <f>B4/324*1000</f>
        <v>10172.839506172841</v>
      </c>
      <c r="E4" s="14">
        <f>C4/324*1000</f>
        <v>8336.4197530864185</v>
      </c>
      <c r="F4" s="15">
        <f t="shared" si="0"/>
        <v>27.870793167596823</v>
      </c>
      <c r="G4" s="15">
        <f t="shared" si="1"/>
        <v>22.839506172839503</v>
      </c>
      <c r="J4">
        <v>77</v>
      </c>
      <c r="K4">
        <v>74</v>
      </c>
      <c r="L4">
        <v>73</v>
      </c>
      <c r="M4">
        <v>73</v>
      </c>
      <c r="N4">
        <v>73</v>
      </c>
      <c r="O4">
        <v>71</v>
      </c>
      <c r="P4">
        <v>68</v>
      </c>
    </row>
    <row r="5" spans="1:16">
      <c r="A5" s="13" t="s">
        <v>2</v>
      </c>
      <c r="B5" s="14">
        <v>3236</v>
      </c>
      <c r="C5" s="14">
        <v>2741</v>
      </c>
      <c r="D5" s="14">
        <f>B5/116*1000</f>
        <v>27896.551724137931</v>
      </c>
      <c r="E5" s="14">
        <f>C5/116*1000</f>
        <v>23629.310344827587</v>
      </c>
      <c r="F5" s="15">
        <f t="shared" si="0"/>
        <v>76.42890883325461</v>
      </c>
      <c r="G5" s="15">
        <f t="shared" si="1"/>
        <v>64.737836561171477</v>
      </c>
    </row>
    <row r="6" spans="1:16">
      <c r="A6" s="13" t="s">
        <v>5</v>
      </c>
      <c r="B6" s="16">
        <v>3519</v>
      </c>
      <c r="C6" s="16">
        <v>3379</v>
      </c>
      <c r="D6" s="14">
        <f>B6/140*1000</f>
        <v>25135.714285714286</v>
      </c>
      <c r="E6" s="14">
        <f>C6/140*1000</f>
        <v>24135.714285714286</v>
      </c>
      <c r="F6" s="15">
        <f t="shared" si="0"/>
        <v>68.864970645792567</v>
      </c>
      <c r="G6" s="15">
        <f t="shared" si="1"/>
        <v>66.1252446183953</v>
      </c>
    </row>
    <row r="7" spans="1:16">
      <c r="A7" s="20" t="s">
        <v>11</v>
      </c>
      <c r="B7" s="17">
        <f>SUM(B2:B6)</f>
        <v>850543</v>
      </c>
      <c r="C7" s="17">
        <f>SUM(C2:C6)</f>
        <v>571604</v>
      </c>
      <c r="D7" s="17">
        <f>B7/22910*1000</f>
        <v>37125.403753819293</v>
      </c>
      <c r="E7" s="17">
        <f>C7/22910*1000</f>
        <v>24949.978175469227</v>
      </c>
      <c r="F7" s="19">
        <f t="shared" si="0"/>
        <v>101.71343494197066</v>
      </c>
      <c r="G7" s="19">
        <f t="shared" si="1"/>
        <v>68.356104590326652</v>
      </c>
    </row>
    <row r="10" spans="1:16" ht="38.25">
      <c r="A10" s="6">
        <v>2017</v>
      </c>
      <c r="B10" s="18" t="s">
        <v>4</v>
      </c>
      <c r="C10" s="18" t="s">
        <v>6</v>
      </c>
      <c r="D10" s="18" t="s">
        <v>10</v>
      </c>
      <c r="E10" s="18" t="s">
        <v>9</v>
      </c>
      <c r="F10" s="18" t="s">
        <v>7</v>
      </c>
      <c r="G10" s="18" t="s">
        <v>8</v>
      </c>
    </row>
    <row r="11" spans="1:16">
      <c r="A11" s="13" t="s">
        <v>3</v>
      </c>
      <c r="B11" s="14">
        <v>839534</v>
      </c>
      <c r="C11" s="14">
        <v>570936</v>
      </c>
      <c r="D11" s="14">
        <f>B11/21820*1000</f>
        <v>38475.435380384966</v>
      </c>
      <c r="E11" s="14">
        <f>C11/21820*1000</f>
        <v>26165.719523373053</v>
      </c>
      <c r="F11" s="15">
        <f>D11/365</f>
        <v>105.4121517270821</v>
      </c>
      <c r="G11" s="15">
        <f>E11/365</f>
        <v>71.686902803761782</v>
      </c>
    </row>
    <row r="12" spans="1:16">
      <c r="A12" s="13" t="s">
        <v>0</v>
      </c>
      <c r="B12" s="14">
        <v>15777</v>
      </c>
      <c r="C12" s="14">
        <v>13777</v>
      </c>
      <c r="D12" s="14">
        <f>B12/510*1000</f>
        <v>30935.294117647056</v>
      </c>
      <c r="E12" s="14">
        <f>C12/510*1000</f>
        <v>27013.725490196081</v>
      </c>
      <c r="F12" s="15">
        <f t="shared" ref="F12:F16" si="2">D12/365</f>
        <v>84.754230459306996</v>
      </c>
      <c r="G12" s="15">
        <f t="shared" ref="G12:G16" si="3">E12/365</f>
        <v>74.010206822455018</v>
      </c>
    </row>
    <row r="13" spans="1:16">
      <c r="A13" s="13" t="s">
        <v>1</v>
      </c>
      <c r="B13" s="14">
        <v>3654</v>
      </c>
      <c r="C13" s="14">
        <v>2951</v>
      </c>
      <c r="D13" s="14">
        <f>B13/324*1000</f>
        <v>11277.777777777779</v>
      </c>
      <c r="E13" s="14">
        <f>C13/324*1000</f>
        <v>9108.0246913580249</v>
      </c>
      <c r="F13" s="15">
        <f t="shared" si="2"/>
        <v>30.898021308980216</v>
      </c>
      <c r="G13" s="15">
        <f t="shared" si="3"/>
        <v>24.953492305090478</v>
      </c>
    </row>
    <row r="14" spans="1:16">
      <c r="A14" s="13" t="s">
        <v>2</v>
      </c>
      <c r="B14" s="14">
        <v>3098</v>
      </c>
      <c r="C14" s="14">
        <v>2431</v>
      </c>
      <c r="D14" s="14">
        <f>B14/116*1000</f>
        <v>26706.896551724138</v>
      </c>
      <c r="E14" s="14">
        <f>C14/116*1000</f>
        <v>20956.896551724138</v>
      </c>
      <c r="F14" s="15">
        <f t="shared" si="2"/>
        <v>73.169579593764766</v>
      </c>
      <c r="G14" s="15">
        <f t="shared" si="3"/>
        <v>57.416154936230512</v>
      </c>
    </row>
    <row r="15" spans="1:16">
      <c r="A15" s="13" t="s">
        <v>5</v>
      </c>
      <c r="B15" s="16">
        <v>2630</v>
      </c>
      <c r="C15" s="16">
        <v>2517</v>
      </c>
      <c r="D15" s="14">
        <f>B15/140*1000</f>
        <v>18785.714285714286</v>
      </c>
      <c r="E15" s="14">
        <f>C15/140*1000</f>
        <v>17978.571428571428</v>
      </c>
      <c r="F15" s="15">
        <f t="shared" si="2"/>
        <v>51.467710371819962</v>
      </c>
      <c r="G15" s="15">
        <f t="shared" si="3"/>
        <v>49.256360078277886</v>
      </c>
    </row>
    <row r="16" spans="1:16">
      <c r="A16" s="20" t="s">
        <v>11</v>
      </c>
      <c r="B16" s="17">
        <f>SUM(B11:B15)</f>
        <v>864693</v>
      </c>
      <c r="C16" s="17">
        <f>SUM(C11:C15)</f>
        <v>592612</v>
      </c>
      <c r="D16" s="17">
        <f>B16/22910*1000</f>
        <v>37743.037974683546</v>
      </c>
      <c r="E16" s="17">
        <f>C16/22910*1000</f>
        <v>25866.957660410299</v>
      </c>
      <c r="F16" s="19">
        <f t="shared" si="2"/>
        <v>103.40558349228368</v>
      </c>
      <c r="G16" s="19">
        <f t="shared" si="3"/>
        <v>70.868377151809042</v>
      </c>
    </row>
    <row r="19" spans="1:7" ht="38.25">
      <c r="A19" s="6">
        <v>2016</v>
      </c>
      <c r="B19" s="18" t="s">
        <v>4</v>
      </c>
      <c r="C19" s="18" t="s">
        <v>6</v>
      </c>
      <c r="D19" s="18" t="s">
        <v>10</v>
      </c>
      <c r="E19" s="18" t="s">
        <v>9</v>
      </c>
      <c r="F19" s="18" t="s">
        <v>7</v>
      </c>
      <c r="G19" s="18" t="s">
        <v>8</v>
      </c>
    </row>
    <row r="20" spans="1:7">
      <c r="A20" s="13" t="s">
        <v>3</v>
      </c>
      <c r="B20" s="14">
        <v>684695</v>
      </c>
      <c r="C20" s="14">
        <v>588884</v>
      </c>
      <c r="D20" s="14">
        <f>B20/21820*1000</f>
        <v>31379.239230064162</v>
      </c>
      <c r="E20" s="14">
        <f>C20/21820*1000</f>
        <v>26988.267644362972</v>
      </c>
      <c r="F20" s="15">
        <f>D20/365</f>
        <v>85.970518438531954</v>
      </c>
      <c r="G20" s="15">
        <f>E20/365</f>
        <v>73.940459299624578</v>
      </c>
    </row>
    <row r="21" spans="1:7">
      <c r="A21" s="13" t="s">
        <v>0</v>
      </c>
      <c r="B21" s="14">
        <v>14169</v>
      </c>
      <c r="C21" s="14">
        <v>12192</v>
      </c>
      <c r="D21" s="14">
        <f>B21/510*1000</f>
        <v>27782.352941176468</v>
      </c>
      <c r="E21" s="14">
        <f>C21/510*1000</f>
        <v>23905.882352941178</v>
      </c>
      <c r="F21" s="15">
        <f t="shared" ref="F21:F25" si="4">D21/365</f>
        <v>76.116035455277995</v>
      </c>
      <c r="G21" s="15">
        <f t="shared" ref="G21:G25" si="5">E21/365</f>
        <v>65.495568090249805</v>
      </c>
    </row>
    <row r="22" spans="1:7" ht="12.75" customHeight="1">
      <c r="A22" s="13" t="s">
        <v>1</v>
      </c>
      <c r="B22" s="14">
        <v>3513</v>
      </c>
      <c r="C22" s="14">
        <v>2772</v>
      </c>
      <c r="D22" s="14">
        <f>B22/324*1000</f>
        <v>10842.592592592593</v>
      </c>
      <c r="E22" s="14">
        <f>C22/324*1000</f>
        <v>8555.5555555555547</v>
      </c>
      <c r="F22" s="15">
        <f t="shared" si="4"/>
        <v>29.705733130390666</v>
      </c>
      <c r="G22" s="15">
        <f t="shared" si="5"/>
        <v>23.43987823439878</v>
      </c>
    </row>
    <row r="23" spans="1:7" ht="12.75" customHeight="1">
      <c r="A23" s="13" t="s">
        <v>2</v>
      </c>
      <c r="B23" s="14">
        <v>2563</v>
      </c>
      <c r="C23" s="14">
        <v>2321</v>
      </c>
      <c r="D23" s="14">
        <f>B23/116*1000</f>
        <v>22094.827586206899</v>
      </c>
      <c r="E23" s="14">
        <f>C23/116*1000</f>
        <v>20008.62068965517</v>
      </c>
      <c r="F23" s="15">
        <f t="shared" si="4"/>
        <v>60.533774208786021</v>
      </c>
      <c r="G23" s="15">
        <f t="shared" si="5"/>
        <v>54.818138875767588</v>
      </c>
    </row>
    <row r="24" spans="1:7" ht="12.75" customHeight="1">
      <c r="A24" s="13" t="s">
        <v>5</v>
      </c>
      <c r="B24" s="16">
        <v>3475</v>
      </c>
      <c r="C24" s="16">
        <v>3322</v>
      </c>
      <c r="D24" s="14">
        <f>B24/140*1000</f>
        <v>24821.428571428572</v>
      </c>
      <c r="E24" s="14">
        <f>C24/140*1000</f>
        <v>23728.571428571428</v>
      </c>
      <c r="F24" s="15">
        <f t="shared" si="4"/>
        <v>68.003913894324853</v>
      </c>
      <c r="G24" s="15">
        <f t="shared" si="5"/>
        <v>65.009784735812133</v>
      </c>
    </row>
    <row r="25" spans="1:7" ht="12.75" customHeight="1">
      <c r="A25" s="20" t="s">
        <v>11</v>
      </c>
      <c r="B25" s="17">
        <f>SUM(B20:B24)</f>
        <v>708415</v>
      </c>
      <c r="C25" s="17">
        <v>610691</v>
      </c>
      <c r="D25" s="17">
        <f>B25/22910*1000</f>
        <v>30921.649934526406</v>
      </c>
      <c r="E25" s="17">
        <f>C25/22910*1000</f>
        <v>26656.089044085551</v>
      </c>
      <c r="F25" s="19">
        <f t="shared" si="4"/>
        <v>84.716849135688776</v>
      </c>
      <c r="G25" s="19">
        <f t="shared" si="5"/>
        <v>73.030380942700134</v>
      </c>
    </row>
    <row r="26" spans="1:7" ht="12.75" customHeight="1"/>
    <row r="27" spans="1:7" ht="12.75" customHeight="1"/>
    <row r="28" spans="1:7" ht="38.25">
      <c r="A28" s="6">
        <v>2015</v>
      </c>
      <c r="B28" s="7" t="s">
        <v>4</v>
      </c>
      <c r="C28" s="18" t="s">
        <v>6</v>
      </c>
      <c r="D28" s="18" t="s">
        <v>10</v>
      </c>
      <c r="E28" s="18" t="s">
        <v>9</v>
      </c>
      <c r="F28" s="18" t="s">
        <v>7</v>
      </c>
      <c r="G28" s="18" t="s">
        <v>8</v>
      </c>
    </row>
    <row r="29" spans="1:7">
      <c r="A29" s="1" t="s">
        <v>3</v>
      </c>
      <c r="B29" s="2">
        <v>899776</v>
      </c>
      <c r="C29" s="14">
        <v>592164</v>
      </c>
      <c r="D29" s="14">
        <f>B29/21820*1000</f>
        <v>41236.296975252058</v>
      </c>
      <c r="E29" s="14">
        <f>C29/21820*1000</f>
        <v>27138.588450962419</v>
      </c>
      <c r="F29" s="15">
        <f>D29/365</f>
        <v>112.97615609658098</v>
      </c>
      <c r="G29" s="15">
        <f>E29/365</f>
        <v>74.352297125924437</v>
      </c>
    </row>
    <row r="30" spans="1:7">
      <c r="A30" s="1" t="s">
        <v>0</v>
      </c>
      <c r="B30" s="2">
        <v>13192</v>
      </c>
      <c r="C30" s="14">
        <v>11425</v>
      </c>
      <c r="D30" s="14">
        <f>B30/510*1000</f>
        <v>25866.666666666668</v>
      </c>
      <c r="E30" s="14">
        <f>C30/510*1000</f>
        <v>22401.960784313727</v>
      </c>
      <c r="F30" s="15">
        <f t="shared" ref="F30:G34" si="6">D30/365</f>
        <v>70.867579908675808</v>
      </c>
      <c r="G30" s="15">
        <f t="shared" si="6"/>
        <v>61.375235025517064</v>
      </c>
    </row>
    <row r="31" spans="1:7">
      <c r="A31" s="1" t="s">
        <v>1</v>
      </c>
      <c r="B31" s="2">
        <v>2723</v>
      </c>
      <c r="C31" s="14">
        <v>1811</v>
      </c>
      <c r="D31" s="14">
        <f>B31/324*1000</f>
        <v>8404.3209876543206</v>
      </c>
      <c r="E31" s="14">
        <f>C31/324*1000</f>
        <v>5589.5061728395067</v>
      </c>
      <c r="F31" s="15">
        <f t="shared" si="6"/>
        <v>23.025536952477591</v>
      </c>
      <c r="G31" s="15">
        <f t="shared" si="6"/>
        <v>15.313715542026046</v>
      </c>
    </row>
    <row r="32" spans="1:7">
      <c r="A32" s="1" t="s">
        <v>2</v>
      </c>
      <c r="B32" s="2">
        <v>3106</v>
      </c>
      <c r="C32" s="14">
        <v>2755</v>
      </c>
      <c r="D32" s="14">
        <f>B32/116*1000</f>
        <v>26775.862068965514</v>
      </c>
      <c r="E32" s="14">
        <f>C32/116*1000</f>
        <v>23750</v>
      </c>
      <c r="F32" s="15">
        <f t="shared" si="6"/>
        <v>73.358526216343876</v>
      </c>
      <c r="G32" s="15">
        <f t="shared" si="6"/>
        <v>65.06849315068493</v>
      </c>
    </row>
    <row r="33" spans="1:7">
      <c r="A33" s="1" t="s">
        <v>5</v>
      </c>
      <c r="B33" s="3">
        <v>2604</v>
      </c>
      <c r="C33" s="16">
        <v>2536</v>
      </c>
      <c r="D33" s="14">
        <f>B33/140*1000</f>
        <v>18600</v>
      </c>
      <c r="E33" s="14">
        <f>C33/140*1000</f>
        <v>18114.285714285714</v>
      </c>
      <c r="F33" s="15">
        <f t="shared" si="6"/>
        <v>50.958904109589042</v>
      </c>
      <c r="G33" s="15">
        <f t="shared" si="6"/>
        <v>49.62818003913894</v>
      </c>
    </row>
    <row r="34" spans="1:7">
      <c r="A34" s="8" t="s">
        <v>11</v>
      </c>
      <c r="B34" s="4">
        <f>SUM(B29:B33)</f>
        <v>921401</v>
      </c>
      <c r="C34" s="17">
        <v>610691</v>
      </c>
      <c r="D34" s="17">
        <f>B34/22910*1000</f>
        <v>40218.288956787423</v>
      </c>
      <c r="E34" s="17">
        <f>C34/22910*1000</f>
        <v>26656.089044085551</v>
      </c>
      <c r="F34" s="19">
        <f t="shared" si="6"/>
        <v>110.18709303229431</v>
      </c>
      <c r="G34" s="19">
        <f t="shared" si="6"/>
        <v>73.030380942700134</v>
      </c>
    </row>
    <row r="35" spans="1:7">
      <c r="A35" s="5"/>
      <c r="B35" s="5"/>
      <c r="C35" s="11"/>
    </row>
    <row r="36" spans="1:7">
      <c r="C36" s="11"/>
    </row>
    <row r="37" spans="1:7" ht="38.25">
      <c r="A37" s="6">
        <v>2014</v>
      </c>
      <c r="B37" s="7" t="s">
        <v>4</v>
      </c>
      <c r="C37" s="18" t="s">
        <v>6</v>
      </c>
      <c r="D37" s="18" t="s">
        <v>10</v>
      </c>
      <c r="E37" s="18" t="s">
        <v>9</v>
      </c>
      <c r="F37" s="18" t="s">
        <v>7</v>
      </c>
      <c r="G37" s="18" t="s">
        <v>8</v>
      </c>
    </row>
    <row r="38" spans="1:7">
      <c r="A38" s="13" t="s">
        <v>3</v>
      </c>
      <c r="B38" s="14">
        <v>884028</v>
      </c>
      <c r="C38" s="14">
        <f>581764+4780</f>
        <v>586544</v>
      </c>
      <c r="D38" s="14">
        <f>B38/21820*1000</f>
        <v>40514.573785517874</v>
      </c>
      <c r="E38" s="14">
        <f>C38/21820*1000</f>
        <v>26881.026581118243</v>
      </c>
      <c r="F38" s="15">
        <f>D38/365</f>
        <v>110.99883228909006</v>
      </c>
      <c r="G38" s="15">
        <f>E38/365</f>
        <v>73.646648167447239</v>
      </c>
    </row>
    <row r="39" spans="1:7">
      <c r="A39" s="13" t="s">
        <v>0</v>
      </c>
      <c r="B39" s="14">
        <v>13145</v>
      </c>
      <c r="C39" s="14">
        <v>11234</v>
      </c>
      <c r="D39" s="14">
        <f>B39/510*1000</f>
        <v>25774.509803921566</v>
      </c>
      <c r="E39" s="14">
        <f>C39/510*1000</f>
        <v>22027.450980392157</v>
      </c>
      <c r="F39" s="15">
        <f t="shared" ref="F39:G43" si="7">D39/365</f>
        <v>70.615095353209767</v>
      </c>
      <c r="G39" s="15">
        <f t="shared" si="7"/>
        <v>60.349180768197691</v>
      </c>
    </row>
    <row r="40" spans="1:7">
      <c r="A40" s="13" t="s">
        <v>1</v>
      </c>
      <c r="B40" s="14">
        <v>4045</v>
      </c>
      <c r="C40" s="14">
        <v>2998</v>
      </c>
      <c r="D40" s="14">
        <f>B40/324*1000</f>
        <v>12484.567901234568</v>
      </c>
      <c r="E40" s="14">
        <f>C40/324*1000</f>
        <v>9253.0864197530864</v>
      </c>
      <c r="F40" s="15">
        <f t="shared" si="7"/>
        <v>34.204295619820734</v>
      </c>
      <c r="G40" s="15">
        <f t="shared" si="7"/>
        <v>25.350921697953662</v>
      </c>
    </row>
    <row r="41" spans="1:7">
      <c r="A41" s="13" t="s">
        <v>2</v>
      </c>
      <c r="B41" s="9">
        <v>3087</v>
      </c>
      <c r="C41" s="14">
        <f>2636+67</f>
        <v>2703</v>
      </c>
      <c r="D41" s="14">
        <f>B41/116*1000</f>
        <v>26612.068965517243</v>
      </c>
      <c r="E41" s="14">
        <f>C41/116*1000</f>
        <v>23301.724137931036</v>
      </c>
      <c r="F41" s="15">
        <f t="shared" si="7"/>
        <v>72.909777987718471</v>
      </c>
      <c r="G41" s="15">
        <f t="shared" si="7"/>
        <v>63.840340103920646</v>
      </c>
    </row>
    <row r="42" spans="1:7">
      <c r="A42" s="13" t="s">
        <v>5</v>
      </c>
      <c r="B42" s="16">
        <v>3208</v>
      </c>
      <c r="C42" s="14">
        <v>3083</v>
      </c>
      <c r="D42" s="14">
        <f>B42/140*1000</f>
        <v>22914.285714285714</v>
      </c>
      <c r="E42" s="14">
        <f>C42/140*1000</f>
        <v>22021.428571428572</v>
      </c>
      <c r="F42" s="15">
        <f t="shared" si="7"/>
        <v>62.778864970645792</v>
      </c>
      <c r="G42" s="15">
        <f t="shared" si="7"/>
        <v>60.332681017612529</v>
      </c>
    </row>
    <row r="43" spans="1:7">
      <c r="A43" s="20" t="s">
        <v>11</v>
      </c>
      <c r="B43" s="17">
        <f>SUM(B38:B42)</f>
        <v>907513</v>
      </c>
      <c r="C43" s="17">
        <f>SUM(C38:C42)</f>
        <v>606562</v>
      </c>
      <c r="D43" s="17">
        <f>B43/22910*1000</f>
        <v>39612.090790048016</v>
      </c>
      <c r="E43" s="17">
        <f>C43/22910*1000</f>
        <v>26475.862068965518</v>
      </c>
      <c r="F43" s="19">
        <f t="shared" si="7"/>
        <v>108.52627613711785</v>
      </c>
      <c r="G43" s="19">
        <f t="shared" si="7"/>
        <v>72.536608408124707</v>
      </c>
    </row>
    <row r="44" spans="1:7">
      <c r="C44" s="11"/>
      <c r="D44" s="12"/>
    </row>
    <row r="45" spans="1:7">
      <c r="C45" s="11"/>
    </row>
    <row r="46" spans="1:7" ht="38.25">
      <c r="A46" s="6">
        <v>2013</v>
      </c>
      <c r="B46" s="7" t="s">
        <v>4</v>
      </c>
      <c r="C46" s="18" t="s">
        <v>6</v>
      </c>
      <c r="D46" s="18" t="s">
        <v>10</v>
      </c>
      <c r="E46" s="18" t="s">
        <v>9</v>
      </c>
      <c r="F46" s="18" t="s">
        <v>7</v>
      </c>
      <c r="G46" s="18" t="s">
        <v>8</v>
      </c>
    </row>
    <row r="47" spans="1:7">
      <c r="A47" s="1" t="s">
        <v>3</v>
      </c>
      <c r="B47" s="2">
        <v>883423</v>
      </c>
      <c r="C47" s="14">
        <v>596687</v>
      </c>
      <c r="D47" s="14">
        <f>B47/21820*1000</f>
        <v>40486.846929422551</v>
      </c>
      <c r="E47" s="14">
        <f>C47/21820*1000</f>
        <v>27345.875343721356</v>
      </c>
      <c r="F47" s="15">
        <f>D47/365</f>
        <v>110.92286829978781</v>
      </c>
      <c r="G47" s="15">
        <f>E47/365</f>
        <v>74.920206421154404</v>
      </c>
    </row>
    <row r="48" spans="1:7">
      <c r="A48" s="1" t="s">
        <v>0</v>
      </c>
      <c r="B48" s="2">
        <v>11548</v>
      </c>
      <c r="C48" s="14">
        <v>9488</v>
      </c>
      <c r="D48" s="14">
        <f>B48/510*1000</f>
        <v>22643.137254901962</v>
      </c>
      <c r="E48" s="14">
        <f>C48/510*1000</f>
        <v>18603.921568627451</v>
      </c>
      <c r="F48" s="15">
        <f t="shared" ref="F48:F52" si="8">D48/365</f>
        <v>62.035992479183456</v>
      </c>
      <c r="G48" s="15">
        <f t="shared" ref="G48:G52" si="9">E48/365</f>
        <v>50.969648133225895</v>
      </c>
    </row>
    <row r="49" spans="1:7">
      <c r="A49" s="1" t="s">
        <v>1</v>
      </c>
      <c r="B49" s="2">
        <v>3835</v>
      </c>
      <c r="C49" s="14">
        <v>2750</v>
      </c>
      <c r="D49" s="14">
        <f>B49/324*1000</f>
        <v>11836.419753086418</v>
      </c>
      <c r="E49" s="14">
        <f>C49/324*1000</f>
        <v>8487.6543209876545</v>
      </c>
      <c r="F49" s="15">
        <f t="shared" si="8"/>
        <v>32.428547268729915</v>
      </c>
      <c r="G49" s="15">
        <f t="shared" si="9"/>
        <v>23.253847454760699</v>
      </c>
    </row>
    <row r="50" spans="1:7">
      <c r="A50" s="1" t="s">
        <v>2</v>
      </c>
      <c r="B50" s="2">
        <v>3057</v>
      </c>
      <c r="C50" s="14">
        <v>2539</v>
      </c>
      <c r="D50" s="14">
        <f>B50/116*1000</f>
        <v>26353.448275862069</v>
      </c>
      <c r="E50" s="14">
        <f>C50/116*1000</f>
        <v>21887.931034482757</v>
      </c>
      <c r="F50" s="15">
        <f t="shared" si="8"/>
        <v>72.20122815304677</v>
      </c>
      <c r="G50" s="15">
        <f t="shared" si="9"/>
        <v>59.966934341048649</v>
      </c>
    </row>
    <row r="51" spans="1:7">
      <c r="A51" s="1" t="s">
        <v>5</v>
      </c>
      <c r="B51" s="3">
        <v>3287</v>
      </c>
      <c r="C51" s="14">
        <v>3166</v>
      </c>
      <c r="D51" s="14">
        <f>B51/140*1000</f>
        <v>23478.571428571428</v>
      </c>
      <c r="E51" s="14">
        <f>C51/140*1000</f>
        <v>22614.285714285714</v>
      </c>
      <c r="F51" s="15">
        <f t="shared" si="8"/>
        <v>64.324853228962809</v>
      </c>
      <c r="G51" s="15">
        <f t="shared" si="9"/>
        <v>61.956947162426616</v>
      </c>
    </row>
    <row r="52" spans="1:7">
      <c r="A52" s="8" t="s">
        <v>11</v>
      </c>
      <c r="B52" s="4">
        <f>SUM(B47:B51)</f>
        <v>905150</v>
      </c>
      <c r="C52" s="17">
        <f>SUM(C47:C51)</f>
        <v>614630</v>
      </c>
      <c r="D52" s="17">
        <f>B52/22910*1000</f>
        <v>39508.948057616763</v>
      </c>
      <c r="E52" s="17">
        <f>C52/22910*1000</f>
        <v>26828.022697512006</v>
      </c>
      <c r="F52" s="19">
        <f t="shared" si="8"/>
        <v>108.24369330853908</v>
      </c>
      <c r="G52" s="19">
        <f t="shared" si="9"/>
        <v>73.501432047978099</v>
      </c>
    </row>
    <row r="53" spans="1:7">
      <c r="C53" s="11"/>
    </row>
    <row r="54" spans="1:7">
      <c r="C54" s="11"/>
    </row>
    <row r="55" spans="1:7" ht="38.25">
      <c r="A55" s="6">
        <v>2012</v>
      </c>
      <c r="B55" s="7" t="s">
        <v>4</v>
      </c>
      <c r="C55" s="18" t="s">
        <v>6</v>
      </c>
      <c r="D55" s="18" t="s">
        <v>10</v>
      </c>
      <c r="E55" s="18" t="s">
        <v>9</v>
      </c>
      <c r="F55" s="18" t="s">
        <v>7</v>
      </c>
      <c r="G55" s="18" t="s">
        <v>8</v>
      </c>
    </row>
    <row r="56" spans="1:7">
      <c r="A56" s="1" t="s">
        <v>3</v>
      </c>
      <c r="B56" s="10">
        <v>903878</v>
      </c>
      <c r="C56" s="14">
        <v>620319</v>
      </c>
      <c r="D56" s="14">
        <f>B56/21820*1000</f>
        <v>41424.289642529788</v>
      </c>
      <c r="E56" s="14">
        <f>C56/21820*1000</f>
        <v>28428.918423464711</v>
      </c>
      <c r="F56" s="15">
        <f>D56/365</f>
        <v>113.49120450008161</v>
      </c>
      <c r="G56" s="15">
        <f>E56/365</f>
        <v>77.887447735519757</v>
      </c>
    </row>
    <row r="57" spans="1:7">
      <c r="A57" s="1" t="s">
        <v>0</v>
      </c>
      <c r="B57" s="2">
        <v>13291</v>
      </c>
      <c r="C57" s="14">
        <v>11378</v>
      </c>
      <c r="D57" s="14">
        <f>B57/510*1000</f>
        <v>26060.784313725493</v>
      </c>
      <c r="E57" s="14">
        <f>C57/510*1000</f>
        <v>22309.803921568626</v>
      </c>
      <c r="F57" s="15">
        <f t="shared" ref="F57:F61" si="10">D57/365</f>
        <v>71.399409078699975</v>
      </c>
      <c r="G57" s="15">
        <f t="shared" ref="G57:G61" si="11">E57/365</f>
        <v>61.122750470051031</v>
      </c>
    </row>
    <row r="58" spans="1:7">
      <c r="A58" s="1" t="s">
        <v>1</v>
      </c>
      <c r="B58" s="2">
        <v>3756</v>
      </c>
      <c r="C58" s="14">
        <v>2836</v>
      </c>
      <c r="D58" s="14">
        <f>B58/324*1000</f>
        <v>11592.592592592593</v>
      </c>
      <c r="E58" s="14">
        <f>C58/324*1000</f>
        <v>8753.0864197530864</v>
      </c>
      <c r="F58" s="15">
        <f t="shared" si="10"/>
        <v>31.760527650938609</v>
      </c>
      <c r="G58" s="15">
        <f t="shared" si="11"/>
        <v>23.981058684255032</v>
      </c>
    </row>
    <row r="59" spans="1:7">
      <c r="A59" s="1" t="s">
        <v>2</v>
      </c>
      <c r="B59" s="2">
        <v>2612</v>
      </c>
      <c r="C59" s="14">
        <v>2093</v>
      </c>
      <c r="D59" s="14">
        <f>B59/116*1000</f>
        <v>22517.241379310344</v>
      </c>
      <c r="E59" s="14">
        <f>C59/116*1000</f>
        <v>18043.103448275862</v>
      </c>
      <c r="F59" s="15">
        <f t="shared" si="10"/>
        <v>61.691072272083133</v>
      </c>
      <c r="G59" s="15">
        <f t="shared" si="11"/>
        <v>49.433160132262635</v>
      </c>
    </row>
    <row r="60" spans="1:7">
      <c r="A60" s="1" t="s">
        <v>5</v>
      </c>
      <c r="B60" s="3">
        <v>3334</v>
      </c>
      <c r="C60" s="14">
        <v>3134</v>
      </c>
      <c r="D60" s="14">
        <f>B60/140*1000</f>
        <v>23814.285714285714</v>
      </c>
      <c r="E60" s="14">
        <f>C60/140*1000</f>
        <v>22385.714285714286</v>
      </c>
      <c r="F60" s="15">
        <f t="shared" si="10"/>
        <v>65.24461839530332</v>
      </c>
      <c r="G60" s="15">
        <f t="shared" si="11"/>
        <v>61.330724070450103</v>
      </c>
    </row>
    <row r="61" spans="1:7">
      <c r="A61" s="8" t="s">
        <v>11</v>
      </c>
      <c r="B61" s="4">
        <f>SUM(B56:B60)</f>
        <v>926871</v>
      </c>
      <c r="C61" s="17">
        <f>SUM(C56:C60)</f>
        <v>639760</v>
      </c>
      <c r="D61" s="17">
        <f>B61/22910*1000</f>
        <v>40457.049323439547</v>
      </c>
      <c r="E61" s="17">
        <f>C61/22910*1000</f>
        <v>27924.923614142299</v>
      </c>
      <c r="F61" s="19">
        <f t="shared" si="10"/>
        <v>110.84123102312205</v>
      </c>
      <c r="G61" s="19">
        <f t="shared" si="11"/>
        <v>76.506640038746028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VS Chrudim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 Řezníčková</dc:creator>
  <cp:lastModifiedBy>mrozkovak</cp:lastModifiedBy>
  <dcterms:created xsi:type="dcterms:W3CDTF">2015-01-15T12:44:35Z</dcterms:created>
  <dcterms:modified xsi:type="dcterms:W3CDTF">2019-08-06T05:02:34Z</dcterms:modified>
</cp:coreProperties>
</file>